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90" yWindow="0" windowWidth="7365" windowHeight="909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<sst xmlns="http://schemas.openxmlformats.org/spreadsheetml/2006/main" count="233" uniqueCount="96">
  <si>
    <t>№</t>
  </si>
  <si>
    <t>Этаж</t>
  </si>
  <si>
    <t>Номер апартамента</t>
  </si>
  <si>
    <t>Наименование</t>
  </si>
  <si>
    <t>Вид</t>
  </si>
  <si>
    <t xml:space="preserve">Апартамент №1
</t>
  </si>
  <si>
    <t xml:space="preserve">Апартамент №2
</t>
  </si>
  <si>
    <t>Апартамент №3-студия</t>
  </si>
  <si>
    <t>Апартамент №4</t>
  </si>
  <si>
    <t xml:space="preserve">Апартамент №5
</t>
  </si>
  <si>
    <t>Апартамент №6-студия</t>
  </si>
  <si>
    <t>Апартамент №7-студия</t>
  </si>
  <si>
    <t>Апартамент №8-студия</t>
  </si>
  <si>
    <t>Апартамент №9-студия</t>
  </si>
  <si>
    <t xml:space="preserve">Апартамент №10
</t>
  </si>
  <si>
    <t xml:space="preserve">Апартамент №11
</t>
  </si>
  <si>
    <t xml:space="preserve">Апартамент №12
</t>
  </si>
  <si>
    <t xml:space="preserve">Апартамент №13
</t>
  </si>
  <si>
    <t xml:space="preserve">Апартамент №14
</t>
  </si>
  <si>
    <t xml:space="preserve">Апартамент №15
</t>
  </si>
  <si>
    <t>Апартамент №16</t>
  </si>
  <si>
    <t>Апартамент №17-студия</t>
  </si>
  <si>
    <t>Апартамент №18-студия</t>
  </si>
  <si>
    <t>Апартамент №19-студия</t>
  </si>
  <si>
    <t xml:space="preserve">Апартамент №20
</t>
  </si>
  <si>
    <t xml:space="preserve">Апартамент №21
</t>
  </si>
  <si>
    <t>Апартамент №22</t>
  </si>
  <si>
    <t xml:space="preserve">Апартамент №23
</t>
  </si>
  <si>
    <t xml:space="preserve">Апартамент №24
</t>
  </si>
  <si>
    <t xml:space="preserve">Апартамент №25
</t>
  </si>
  <si>
    <t xml:space="preserve">Апартамент №26
</t>
  </si>
  <si>
    <t>Апартамент №27-студия</t>
  </si>
  <si>
    <t>Апартамент №28-студия</t>
  </si>
  <si>
    <t>Апартамент №29-студия</t>
  </si>
  <si>
    <t xml:space="preserve">Апартамент №30
</t>
  </si>
  <si>
    <t>Апартамент №31</t>
  </si>
  <si>
    <t xml:space="preserve">Апартамент №32
</t>
  </si>
  <si>
    <t xml:space="preserve">Апартамент №33
</t>
  </si>
  <si>
    <t xml:space="preserve">Апартамент №34
</t>
  </si>
  <si>
    <t xml:space="preserve">Апартамент №35
</t>
  </si>
  <si>
    <t>Апартамент №36</t>
  </si>
  <si>
    <t>Апартамент №37-студия</t>
  </si>
  <si>
    <t>Апартамент №38-студия</t>
  </si>
  <si>
    <t>Апартамент №39-студия</t>
  </si>
  <si>
    <t xml:space="preserve">Апартамент №40
</t>
  </si>
  <si>
    <t xml:space="preserve">Апартамент №41
</t>
  </si>
  <si>
    <t xml:space="preserve">Апартамент №42
</t>
  </si>
  <si>
    <t xml:space="preserve">Апартамент №43
</t>
  </si>
  <si>
    <t xml:space="preserve">Апартамент №44
</t>
  </si>
  <si>
    <t xml:space="preserve">Апартамент №45
</t>
  </si>
  <si>
    <t xml:space="preserve">Апартамент №46
</t>
  </si>
  <si>
    <t>Апартамент №47-студия</t>
  </si>
  <si>
    <t>Апартамент №48-студия</t>
  </si>
  <si>
    <t>Апартамент №49-студия</t>
  </si>
  <si>
    <t xml:space="preserve">Апартамент №50
</t>
  </si>
  <si>
    <t>Апартамент №51-студия</t>
  </si>
  <si>
    <t xml:space="preserve">Апартамент №52
</t>
  </si>
  <si>
    <t xml:space="preserve">Апартамент №54
</t>
  </si>
  <si>
    <t xml:space="preserve">Апартамент №55
</t>
  </si>
  <si>
    <t>Апартамент №56-студия</t>
  </si>
  <si>
    <t>Апартамент №57-студия</t>
  </si>
  <si>
    <t>Апартамент №58</t>
  </si>
  <si>
    <t xml:space="preserve">Апартамент №59
</t>
  </si>
  <si>
    <t xml:space="preserve">Апартамент №60
</t>
  </si>
  <si>
    <t xml:space="preserve">Апартамент №61
</t>
  </si>
  <si>
    <t xml:space="preserve">Апартамент №62
</t>
  </si>
  <si>
    <t>прихожая, гостиная с кухней, спальня, санитарный узел, террасa</t>
  </si>
  <si>
    <t>прихожая, гостиная с кухней, спальня, санитарный узел</t>
  </si>
  <si>
    <t>прихожая, гостиная с кухней, спальня, санитарный узел, 2 террасы</t>
  </si>
  <si>
    <t>прихожая, гостиная с кухней, спальня, 2 санитарных узла, 3 террасы</t>
  </si>
  <si>
    <t xml:space="preserve">прихожая, комната с кухней, санитарный узел, терраса
</t>
  </si>
  <si>
    <t xml:space="preserve">прихожая, комната с кухней, санитарный узел
</t>
  </si>
  <si>
    <t>частично и фронтально море</t>
  </si>
  <si>
    <t>фронтально море</t>
  </si>
  <si>
    <t>частично море, лес</t>
  </si>
  <si>
    <t xml:space="preserve">лес
</t>
  </si>
  <si>
    <t>частично и фронтально море и лес</t>
  </si>
  <si>
    <t>резерв.</t>
  </si>
  <si>
    <t>Площадь м²</t>
  </si>
  <si>
    <t>Ид.части %</t>
  </si>
  <si>
    <t>Общ.части м²</t>
  </si>
  <si>
    <t>Цена 
м²
Евро</t>
  </si>
  <si>
    <t xml:space="preserve"> Цена 
 Евро</t>
  </si>
  <si>
    <t>Статус</t>
  </si>
  <si>
    <t>Кол-во спален</t>
  </si>
  <si>
    <t>Уровень этажа -0,00 м.</t>
  </si>
  <si>
    <t>Уровень этажа +2,80 м.</t>
  </si>
  <si>
    <t>Уровень этажа + 5,60 м.</t>
  </si>
  <si>
    <t>Уровень этажа+ 8,40 м.</t>
  </si>
  <si>
    <t>Уровень этажа+ 11,20 м.</t>
  </si>
  <si>
    <t>Уровень этажа+ 14,00 м.</t>
  </si>
  <si>
    <t>Уровень этажа+ 16,80 м.</t>
  </si>
  <si>
    <t>Уровень этажа+ 19,60 м.</t>
  </si>
  <si>
    <t>Общ. Площадь   м²</t>
  </si>
  <si>
    <t>Апартамент №53</t>
  </si>
  <si>
    <t>reserved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</si>
</sst>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"/>
    <numFmt numFmtId="182" formatCode="[$-402]dd\ mmmm\ yyyy\ &quot;г.&quot;"/>
    <numFmt numFmtId="183" formatCode="[$-F800]dddd\,\ mmmm\ dd\,\ yyyy"/>
    <numFmt numFmtId="184" formatCode="#,##0\ [$€-1]"/>
  </numFmts>
  <fonts count="47">
    <font>
      <sz val="10"/>
      <name val="Tahoma"/>
      <family val="0"/>
    </font>
    <font>
      <b/>
      <sz val="12"/>
      <name val="Tahoma"/>
      <family val="2"/>
    </font>
    <font>
      <sz val="12"/>
      <name val="Tahoma"/>
      <family val="2"/>
    </font>
    <font>
      <sz val="11"/>
      <name val="Tahoma"/>
      <family val="2"/>
    </font>
    <font>
      <sz val="8"/>
      <name val="Tahoma"/>
      <family val="2"/>
    </font>
    <font>
      <i/>
      <u val="single"/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i/>
      <u val="single"/>
      <sz val="10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12"/>
      <name val="Tahoma"/>
      <family val="2"/>
    </font>
    <font>
      <sz val="11"/>
      <name val="Calibri"/>
      <family val="2"/>
    </font>
    <font>
      <sz val="10"/>
      <color indexed="10"/>
      <name val="Tahoma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6" applyNumberFormat="0" applyAlignment="0" applyProtection="0"/>
    <xf numFmtId="0" fontId="39" fillId="29" borderId="2" applyNumberFormat="0" applyAlignment="0" applyProtection="0"/>
    <xf numFmtId="0" fontId="40" fillId="30" borderId="7" applyNumberFormat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</cellStyleXfs>
  <cellXfs count="147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1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left"/>
    </xf>
    <xf numFmtId="180" fontId="6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center"/>
    </xf>
    <xf numFmtId="180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 horizontal="left"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1" fontId="31" fillId="20" borderId="10" xfId="33" applyNumberFormat="1" applyBorder="1" applyAlignment="1">
      <alignment horizontal="center" vertical="center" wrapText="1"/>
    </xf>
    <xf numFmtId="4" fontId="31" fillId="20" borderId="10" xfId="33" applyNumberFormat="1" applyBorder="1" applyAlignment="1">
      <alignment horizontal="center" vertical="center" wrapText="1"/>
    </xf>
    <xf numFmtId="3" fontId="31" fillId="20" borderId="10" xfId="33" applyNumberFormat="1" applyBorder="1" applyAlignment="1">
      <alignment horizontal="center" vertical="center" wrapText="1"/>
    </xf>
    <xf numFmtId="180" fontId="31" fillId="20" borderId="10" xfId="33" applyNumberFormat="1" applyBorder="1" applyAlignment="1">
      <alignment horizontal="center" vertical="center" wrapText="1"/>
    </xf>
    <xf numFmtId="1" fontId="31" fillId="20" borderId="10" xfId="33" applyNumberFormat="1" applyBorder="1" applyAlignment="1">
      <alignment horizontal="center" vertical="center"/>
    </xf>
    <xf numFmtId="4" fontId="31" fillId="20" borderId="10" xfId="33" applyNumberFormat="1" applyBorder="1" applyAlignment="1">
      <alignment horizontal="center" vertical="center"/>
    </xf>
    <xf numFmtId="180" fontId="31" fillId="20" borderId="10" xfId="33" applyNumberFormat="1" applyBorder="1" applyAlignment="1">
      <alignment horizontal="center" vertical="center"/>
    </xf>
    <xf numFmtId="4" fontId="30" fillId="33" borderId="10" xfId="15" applyNumberFormat="1" applyFill="1" applyBorder="1" applyAlignment="1">
      <alignment horizontal="center" vertical="center" wrapText="1"/>
    </xf>
    <xf numFmtId="3" fontId="30" fillId="33" borderId="10" xfId="15" applyNumberFormat="1" applyFill="1" applyBorder="1" applyAlignment="1">
      <alignment horizontal="center" vertical="center" wrapText="1"/>
    </xf>
    <xf numFmtId="1" fontId="30" fillId="33" borderId="10" xfId="15" applyNumberFormat="1" applyFill="1" applyBorder="1" applyAlignment="1">
      <alignment horizontal="center" vertical="center" wrapText="1"/>
    </xf>
    <xf numFmtId="180" fontId="30" fillId="33" borderId="10" xfId="15" applyNumberFormat="1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left"/>
    </xf>
    <xf numFmtId="4" fontId="0" fillId="0" borderId="11" xfId="0" applyNumberFormat="1" applyFont="1" applyFill="1" applyBorder="1" applyAlignment="1">
      <alignment horizontal="right"/>
    </xf>
    <xf numFmtId="4" fontId="6" fillId="0" borderId="11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184" fontId="31" fillId="20" borderId="10" xfId="33" applyNumberFormat="1" applyBorder="1" applyAlignment="1">
      <alignment horizontal="center" vertical="center"/>
    </xf>
    <xf numFmtId="184" fontId="30" fillId="33" borderId="10" xfId="15" applyNumberFormat="1" applyFill="1" applyBorder="1" applyAlignment="1">
      <alignment horizontal="center" vertical="center" wrapText="1"/>
    </xf>
    <xf numFmtId="184" fontId="31" fillId="20" borderId="10" xfId="33" applyNumberFormat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184" fontId="6" fillId="0" borderId="0" xfId="0" applyNumberFormat="1" applyFont="1" applyFill="1" applyAlignment="1">
      <alignment horizontal="left"/>
    </xf>
    <xf numFmtId="1" fontId="12" fillId="0" borderId="12" xfId="15" applyNumberFormat="1" applyFont="1" applyFill="1" applyBorder="1" applyAlignment="1">
      <alignment horizontal="center" vertical="center" wrapText="1"/>
    </xf>
    <xf numFmtId="4" fontId="12" fillId="0" borderId="12" xfId="15" applyNumberFormat="1" applyFont="1" applyFill="1" applyBorder="1" applyAlignment="1">
      <alignment horizontal="center" wrapText="1"/>
    </xf>
    <xf numFmtId="3" fontId="12" fillId="0" borderId="12" xfId="15" applyNumberFormat="1" applyFont="1" applyFill="1" applyBorder="1" applyAlignment="1">
      <alignment horizontal="center" vertical="center" wrapText="1"/>
    </xf>
    <xf numFmtId="4" fontId="12" fillId="0" borderId="12" xfId="15" applyNumberFormat="1" applyFont="1" applyFill="1" applyBorder="1" applyAlignment="1">
      <alignment horizontal="center" vertical="center" wrapText="1"/>
    </xf>
    <xf numFmtId="180" fontId="12" fillId="0" borderId="12" xfId="15" applyNumberFormat="1" applyFont="1" applyFill="1" applyBorder="1" applyAlignment="1">
      <alignment horizontal="center" vertical="center" wrapText="1"/>
    </xf>
    <xf numFmtId="184" fontId="12" fillId="0" borderId="12" xfId="15" applyNumberFormat="1" applyFont="1" applyFill="1" applyBorder="1" applyAlignment="1">
      <alignment horizontal="center" vertical="center" wrapText="1"/>
    </xf>
    <xf numFmtId="0" fontId="12" fillId="0" borderId="12" xfId="15" applyFont="1" applyFill="1" applyBorder="1" applyAlignment="1">
      <alignment horizontal="center" vertical="center" wrapText="1"/>
    </xf>
    <xf numFmtId="1" fontId="9" fillId="34" borderId="10" xfId="15" applyNumberFormat="1" applyFont="1" applyFill="1" applyBorder="1" applyAlignment="1">
      <alignment horizontal="center" vertical="center" wrapText="1"/>
    </xf>
    <xf numFmtId="4" fontId="9" fillId="34" borderId="10" xfId="15" applyNumberFormat="1" applyFont="1" applyFill="1" applyBorder="1" applyAlignment="1">
      <alignment horizontal="center" vertical="center" wrapText="1"/>
    </xf>
    <xf numFmtId="3" fontId="9" fillId="34" borderId="10" xfId="15" applyNumberFormat="1" applyFont="1" applyFill="1" applyBorder="1" applyAlignment="1">
      <alignment horizontal="center" vertical="center" wrapText="1"/>
    </xf>
    <xf numFmtId="180" fontId="9" fillId="34" borderId="10" xfId="15" applyNumberFormat="1" applyFont="1" applyFill="1" applyBorder="1" applyAlignment="1">
      <alignment horizontal="center" vertical="center" wrapText="1"/>
    </xf>
    <xf numFmtId="184" fontId="9" fillId="34" borderId="10" xfId="15" applyNumberFormat="1" applyFont="1" applyFill="1" applyBorder="1" applyAlignment="1">
      <alignment horizontal="center" vertical="center" wrapText="1"/>
    </xf>
    <xf numFmtId="1" fontId="12" fillId="33" borderId="10" xfId="15" applyNumberFormat="1" applyFont="1" applyFill="1" applyBorder="1" applyAlignment="1">
      <alignment horizontal="center" vertical="center" wrapText="1"/>
    </xf>
    <xf numFmtId="4" fontId="12" fillId="33" borderId="10" xfId="15" applyNumberFormat="1" applyFont="1" applyFill="1" applyBorder="1" applyAlignment="1">
      <alignment horizontal="center" vertical="center" wrapText="1"/>
    </xf>
    <xf numFmtId="3" fontId="12" fillId="33" borderId="10" xfId="15" applyNumberFormat="1" applyFont="1" applyFill="1" applyBorder="1" applyAlignment="1">
      <alignment horizontal="center" vertical="center" wrapText="1"/>
    </xf>
    <xf numFmtId="180" fontId="12" fillId="33" borderId="10" xfId="15" applyNumberFormat="1" applyFont="1" applyFill="1" applyBorder="1" applyAlignment="1">
      <alignment horizontal="center" vertical="center" wrapText="1"/>
    </xf>
    <xf numFmtId="184" fontId="12" fillId="33" borderId="10" xfId="15" applyNumberFormat="1" applyFont="1" applyFill="1" applyBorder="1" applyAlignment="1">
      <alignment horizontal="center" vertical="center" wrapText="1"/>
    </xf>
    <xf numFmtId="4" fontId="12" fillId="33" borderId="10" xfId="33" applyNumberFormat="1" applyFont="1" applyFill="1" applyBorder="1" applyAlignment="1">
      <alignment horizontal="center" vertical="center" wrapText="1"/>
    </xf>
    <xf numFmtId="1" fontId="9" fillId="35" borderId="10" xfId="15" applyNumberFormat="1" applyFont="1" applyFill="1" applyBorder="1" applyAlignment="1">
      <alignment horizontal="center" vertical="center" wrapText="1"/>
    </xf>
    <xf numFmtId="4" fontId="9" fillId="35" borderId="10" xfId="15" applyNumberFormat="1" applyFont="1" applyFill="1" applyBorder="1" applyAlignment="1">
      <alignment horizontal="center" vertical="center" wrapText="1"/>
    </xf>
    <xf numFmtId="3" fontId="9" fillId="35" borderId="10" xfId="15" applyNumberFormat="1" applyFont="1" applyFill="1" applyBorder="1" applyAlignment="1">
      <alignment horizontal="center" vertical="center" wrapText="1"/>
    </xf>
    <xf numFmtId="180" fontId="9" fillId="35" borderId="10" xfId="15" applyNumberFormat="1" applyFont="1" applyFill="1" applyBorder="1" applyAlignment="1">
      <alignment horizontal="center" vertical="center" wrapText="1"/>
    </xf>
    <xf numFmtId="184" fontId="9" fillId="35" borderId="10" xfId="15" applyNumberFormat="1" applyFont="1" applyFill="1" applyBorder="1" applyAlignment="1">
      <alignment horizontal="center" vertical="center" wrapText="1"/>
    </xf>
    <xf numFmtId="4" fontId="9" fillId="35" borderId="10" xfId="33" applyNumberFormat="1" applyFont="1" applyFill="1" applyBorder="1" applyAlignment="1">
      <alignment horizontal="center" vertical="center" wrapText="1"/>
    </xf>
    <xf numFmtId="14" fontId="13" fillId="0" borderId="0" xfId="0" applyNumberFormat="1" applyFont="1" applyFill="1" applyAlignment="1">
      <alignment/>
    </xf>
    <xf numFmtId="1" fontId="9" fillId="35" borderId="10" xfId="15" applyNumberFormat="1" applyFont="1" applyFill="1" applyBorder="1" applyAlignment="1">
      <alignment horizontal="center" vertical="center" wrapText="1"/>
    </xf>
    <xf numFmtId="4" fontId="9" fillId="35" borderId="10" xfId="15" applyNumberFormat="1" applyFont="1" applyFill="1" applyBorder="1" applyAlignment="1">
      <alignment horizontal="center" vertical="center" wrapText="1"/>
    </xf>
    <xf numFmtId="3" fontId="9" fillId="35" borderId="10" xfId="15" applyNumberFormat="1" applyFont="1" applyFill="1" applyBorder="1" applyAlignment="1">
      <alignment horizontal="center" vertical="center" wrapText="1"/>
    </xf>
    <xf numFmtId="180" fontId="9" fillId="35" borderId="10" xfId="15" applyNumberFormat="1" applyFont="1" applyFill="1" applyBorder="1" applyAlignment="1">
      <alignment horizontal="center" vertical="center" wrapText="1"/>
    </xf>
    <xf numFmtId="184" fontId="9" fillId="35" borderId="10" xfId="15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1" fontId="14" fillId="33" borderId="10" xfId="15" applyNumberFormat="1" applyFont="1" applyFill="1" applyBorder="1" applyAlignment="1">
      <alignment horizontal="center" vertical="center" wrapText="1"/>
    </xf>
    <xf numFmtId="4" fontId="14" fillId="33" borderId="10" xfId="15" applyNumberFormat="1" applyFont="1" applyFill="1" applyBorder="1" applyAlignment="1">
      <alignment horizontal="center" vertical="center" wrapText="1"/>
    </xf>
    <xf numFmtId="3" fontId="14" fillId="33" borderId="10" xfId="15" applyNumberFormat="1" applyFont="1" applyFill="1" applyBorder="1" applyAlignment="1">
      <alignment horizontal="center" vertical="center" wrapText="1"/>
    </xf>
    <xf numFmtId="180" fontId="14" fillId="33" borderId="10" xfId="15" applyNumberFormat="1" applyFont="1" applyFill="1" applyBorder="1" applyAlignment="1">
      <alignment horizontal="center" vertical="center" wrapText="1"/>
    </xf>
    <xf numFmtId="184" fontId="14" fillId="33" borderId="10" xfId="15" applyNumberFormat="1" applyFont="1" applyFill="1" applyBorder="1" applyAlignment="1">
      <alignment horizontal="center" vertical="center" wrapText="1"/>
    </xf>
    <xf numFmtId="4" fontId="14" fillId="33" borderId="10" xfId="33" applyNumberFormat="1" applyFont="1" applyFill="1" applyBorder="1" applyAlignment="1">
      <alignment horizontal="center" vertical="center"/>
    </xf>
    <xf numFmtId="1" fontId="12" fillId="0" borderId="10" xfId="33" applyNumberFormat="1" applyFont="1" applyFill="1" applyBorder="1" applyAlignment="1">
      <alignment horizontal="center" vertical="center" wrapText="1"/>
    </xf>
    <xf numFmtId="4" fontId="12" fillId="0" borderId="10" xfId="33" applyNumberFormat="1" applyFont="1" applyFill="1" applyBorder="1" applyAlignment="1">
      <alignment horizontal="center" vertical="center" wrapText="1"/>
    </xf>
    <xf numFmtId="3" fontId="12" fillId="0" borderId="10" xfId="33" applyNumberFormat="1" applyFont="1" applyFill="1" applyBorder="1" applyAlignment="1">
      <alignment horizontal="center" vertical="center" wrapText="1"/>
    </xf>
    <xf numFmtId="180" fontId="12" fillId="0" borderId="10" xfId="33" applyNumberFormat="1" applyFont="1" applyFill="1" applyBorder="1" applyAlignment="1">
      <alignment horizontal="center" vertical="center" wrapText="1"/>
    </xf>
    <xf numFmtId="184" fontId="12" fillId="0" borderId="10" xfId="33" applyNumberFormat="1" applyFont="1" applyFill="1" applyBorder="1" applyAlignment="1">
      <alignment horizontal="center" vertical="center" wrapText="1"/>
    </xf>
    <xf numFmtId="1" fontId="9" fillId="34" borderId="10" xfId="33" applyNumberFormat="1" applyFont="1" applyFill="1" applyBorder="1" applyAlignment="1">
      <alignment horizontal="center" vertical="center" wrapText="1"/>
    </xf>
    <xf numFmtId="4" fontId="9" fillId="34" borderId="10" xfId="33" applyNumberFormat="1" applyFont="1" applyFill="1" applyBorder="1" applyAlignment="1">
      <alignment horizontal="center" vertical="center" wrapText="1"/>
    </xf>
    <xf numFmtId="3" fontId="9" fillId="34" borderId="10" xfId="33" applyNumberFormat="1" applyFont="1" applyFill="1" applyBorder="1" applyAlignment="1">
      <alignment horizontal="center" vertical="center" wrapText="1"/>
    </xf>
    <xf numFmtId="180" fontId="9" fillId="34" borderId="10" xfId="33" applyNumberFormat="1" applyFont="1" applyFill="1" applyBorder="1" applyAlignment="1">
      <alignment horizontal="center" vertical="center" wrapText="1"/>
    </xf>
    <xf numFmtId="184" fontId="9" fillId="34" borderId="10" xfId="33" applyNumberFormat="1" applyFont="1" applyFill="1" applyBorder="1" applyAlignment="1">
      <alignment horizontal="center" vertical="center" wrapText="1"/>
    </xf>
    <xf numFmtId="1" fontId="30" fillId="36" borderId="10" xfId="15" applyNumberFormat="1" applyFill="1" applyBorder="1" applyAlignment="1">
      <alignment horizontal="center" vertical="center" wrapText="1"/>
    </xf>
    <xf numFmtId="4" fontId="30" fillId="36" borderId="10" xfId="15" applyNumberFormat="1" applyFill="1" applyBorder="1" applyAlignment="1">
      <alignment horizontal="center" vertical="center" wrapText="1"/>
    </xf>
    <xf numFmtId="3" fontId="30" fillId="36" borderId="10" xfId="15" applyNumberFormat="1" applyFill="1" applyBorder="1" applyAlignment="1">
      <alignment horizontal="center" vertical="center" wrapText="1"/>
    </xf>
    <xf numFmtId="180" fontId="30" fillId="36" borderId="10" xfId="15" applyNumberFormat="1" applyFill="1" applyBorder="1" applyAlignment="1">
      <alignment horizontal="center" vertical="center" wrapText="1"/>
    </xf>
    <xf numFmtId="184" fontId="30" fillId="36" borderId="10" xfId="15" applyNumberFormat="1" applyFill="1" applyBorder="1" applyAlignment="1">
      <alignment horizontal="center" vertical="center" wrapText="1"/>
    </xf>
    <xf numFmtId="1" fontId="12" fillId="33" borderId="10" xfId="15" applyNumberFormat="1" applyFont="1" applyFill="1" applyBorder="1" applyAlignment="1">
      <alignment horizontal="center" vertical="center"/>
    </xf>
    <xf numFmtId="4" fontId="12" fillId="33" borderId="10" xfId="15" applyNumberFormat="1" applyFont="1" applyFill="1" applyBorder="1" applyAlignment="1">
      <alignment horizontal="center" vertical="center" wrapText="1"/>
    </xf>
    <xf numFmtId="3" fontId="12" fillId="33" borderId="10" xfId="15" applyNumberFormat="1" applyFont="1" applyFill="1" applyBorder="1" applyAlignment="1">
      <alignment horizontal="center" vertical="center" wrapText="1"/>
    </xf>
    <xf numFmtId="4" fontId="12" fillId="33" borderId="10" xfId="15" applyNumberFormat="1" applyFont="1" applyFill="1" applyBorder="1" applyAlignment="1">
      <alignment horizontal="center" vertical="center"/>
    </xf>
    <xf numFmtId="180" fontId="12" fillId="33" borderId="10" xfId="15" applyNumberFormat="1" applyFont="1" applyFill="1" applyBorder="1" applyAlignment="1">
      <alignment horizontal="center" vertical="center"/>
    </xf>
    <xf numFmtId="184" fontId="12" fillId="33" borderId="10" xfId="15" applyNumberFormat="1" applyFont="1" applyFill="1" applyBorder="1" applyAlignment="1">
      <alignment horizontal="center" vertical="center"/>
    </xf>
    <xf numFmtId="1" fontId="12" fillId="33" borderId="10" xfId="33" applyNumberFormat="1" applyFont="1" applyFill="1" applyBorder="1" applyAlignment="1">
      <alignment horizontal="center" vertical="center" wrapText="1"/>
    </xf>
    <xf numFmtId="4" fontId="12" fillId="33" borderId="10" xfId="33" applyNumberFormat="1" applyFont="1" applyFill="1" applyBorder="1" applyAlignment="1">
      <alignment horizontal="center" vertical="center" wrapText="1"/>
    </xf>
    <xf numFmtId="3" fontId="12" fillId="33" borderId="10" xfId="33" applyNumberFormat="1" applyFont="1" applyFill="1" applyBorder="1" applyAlignment="1">
      <alignment horizontal="center" vertical="center" wrapText="1"/>
    </xf>
    <xf numFmtId="180" fontId="12" fillId="33" borderId="10" xfId="33" applyNumberFormat="1" applyFont="1" applyFill="1" applyBorder="1" applyAlignment="1">
      <alignment horizontal="center" vertical="center" wrapText="1"/>
    </xf>
    <xf numFmtId="184" fontId="12" fillId="33" borderId="10" xfId="33" applyNumberFormat="1" applyFont="1" applyFill="1" applyBorder="1" applyAlignment="1">
      <alignment horizontal="center" vertical="center" wrapText="1"/>
    </xf>
    <xf numFmtId="1" fontId="12" fillId="33" borderId="10" xfId="15" applyNumberFormat="1" applyFont="1" applyFill="1" applyBorder="1" applyAlignment="1">
      <alignment horizontal="center" vertical="center" wrapText="1"/>
    </xf>
    <xf numFmtId="180" fontId="12" fillId="33" borderId="10" xfId="15" applyNumberFormat="1" applyFont="1" applyFill="1" applyBorder="1" applyAlignment="1">
      <alignment horizontal="center" vertical="center" wrapText="1"/>
    </xf>
    <xf numFmtId="184" fontId="12" fillId="33" borderId="10" xfId="15" applyNumberFormat="1" applyFont="1" applyFill="1" applyBorder="1" applyAlignment="1">
      <alignment horizontal="center" vertical="center" wrapText="1"/>
    </xf>
    <xf numFmtId="0" fontId="12" fillId="33" borderId="10" xfId="15" applyFont="1" applyFill="1" applyBorder="1" applyAlignment="1">
      <alignment horizontal="center" vertical="center" wrapText="1"/>
    </xf>
    <xf numFmtId="0" fontId="12" fillId="33" borderId="10" xfId="15" applyFont="1" applyFill="1" applyBorder="1" applyAlignment="1">
      <alignment horizontal="center" vertical="center" wrapText="1"/>
    </xf>
    <xf numFmtId="0" fontId="10" fillId="33" borderId="13" xfId="15" applyFont="1" applyFill="1" applyBorder="1" applyAlignment="1">
      <alignment horizontal="center" vertical="center"/>
    </xf>
    <xf numFmtId="0" fontId="10" fillId="33" borderId="10" xfId="15" applyFont="1" applyFill="1" applyBorder="1" applyAlignment="1">
      <alignment horizontal="center" vertical="center"/>
    </xf>
    <xf numFmtId="0" fontId="10" fillId="33" borderId="14" xfId="15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left"/>
    </xf>
    <xf numFmtId="3" fontId="10" fillId="33" borderId="13" xfId="15" applyNumberFormat="1" applyFont="1" applyFill="1" applyBorder="1" applyAlignment="1">
      <alignment horizontal="center" vertical="center" wrapText="1"/>
    </xf>
    <xf numFmtId="3" fontId="10" fillId="33" borderId="10" xfId="15" applyNumberFormat="1" applyFont="1" applyFill="1" applyBorder="1" applyAlignment="1">
      <alignment horizontal="center" vertical="center"/>
    </xf>
    <xf numFmtId="3" fontId="10" fillId="33" borderId="14" xfId="15" applyNumberFormat="1" applyFont="1" applyFill="1" applyBorder="1" applyAlignment="1">
      <alignment horizontal="center" vertical="center"/>
    </xf>
    <xf numFmtId="4" fontId="10" fillId="33" borderId="15" xfId="15" applyNumberFormat="1" applyFont="1" applyFill="1" applyBorder="1" applyAlignment="1">
      <alignment horizontal="center" vertical="center" wrapText="1"/>
    </xf>
    <xf numFmtId="4" fontId="10" fillId="33" borderId="16" xfId="15" applyNumberFormat="1" applyFont="1" applyFill="1" applyBorder="1" applyAlignment="1">
      <alignment horizontal="center" vertical="center" wrapText="1"/>
    </xf>
    <xf numFmtId="4" fontId="10" fillId="33" borderId="17" xfId="15" applyNumberFormat="1" applyFont="1" applyFill="1" applyBorder="1" applyAlignment="1">
      <alignment horizontal="center" vertical="center" wrapText="1"/>
    </xf>
    <xf numFmtId="0" fontId="10" fillId="33" borderId="18" xfId="15" applyFont="1" applyFill="1" applyBorder="1" applyAlignment="1">
      <alignment horizontal="center" vertical="center" wrapText="1"/>
    </xf>
    <xf numFmtId="0" fontId="10" fillId="33" borderId="19" xfId="15" applyFont="1" applyFill="1" applyBorder="1" applyAlignment="1">
      <alignment horizontal="center" vertical="center" wrapText="1"/>
    </xf>
    <xf numFmtId="0" fontId="10" fillId="33" borderId="20" xfId="15" applyFont="1" applyFill="1" applyBorder="1" applyAlignment="1">
      <alignment horizontal="center" vertical="center" wrapText="1"/>
    </xf>
    <xf numFmtId="4" fontId="15" fillId="33" borderId="15" xfId="15" applyNumberFormat="1" applyFont="1" applyFill="1" applyBorder="1" applyAlignment="1">
      <alignment horizontal="center" vertical="center" wrapText="1"/>
    </xf>
    <xf numFmtId="4" fontId="15" fillId="33" borderId="16" xfId="15" applyNumberFormat="1" applyFont="1" applyFill="1" applyBorder="1" applyAlignment="1">
      <alignment horizontal="center" vertical="center" wrapText="1"/>
    </xf>
    <xf numFmtId="4" fontId="15" fillId="33" borderId="17" xfId="15" applyNumberFormat="1" applyFont="1" applyFill="1" applyBorder="1" applyAlignment="1">
      <alignment horizontal="center" vertical="center" wrapText="1"/>
    </xf>
    <xf numFmtId="0" fontId="10" fillId="33" borderId="15" xfId="15" applyFont="1" applyFill="1" applyBorder="1" applyAlignment="1">
      <alignment horizontal="center" vertical="center" wrapText="1"/>
    </xf>
    <xf numFmtId="0" fontId="10" fillId="33" borderId="16" xfId="15" applyFont="1" applyFill="1" applyBorder="1" applyAlignment="1">
      <alignment horizontal="center" vertical="center" wrapText="1"/>
    </xf>
    <xf numFmtId="0" fontId="10" fillId="33" borderId="17" xfId="15" applyFont="1" applyFill="1" applyBorder="1" applyAlignment="1">
      <alignment horizontal="center" vertical="center" wrapText="1"/>
    </xf>
    <xf numFmtId="0" fontId="10" fillId="33" borderId="13" xfId="15" applyFont="1" applyFill="1" applyBorder="1" applyAlignment="1">
      <alignment horizontal="center" vertical="center" wrapText="1"/>
    </xf>
    <xf numFmtId="0" fontId="10" fillId="33" borderId="21" xfId="15" applyFont="1" applyFill="1" applyBorder="1" applyAlignment="1">
      <alignment horizontal="center"/>
    </xf>
    <xf numFmtId="0" fontId="10" fillId="33" borderId="22" xfId="15" applyFont="1" applyFill="1" applyBorder="1" applyAlignment="1">
      <alignment horizontal="center"/>
    </xf>
    <xf numFmtId="0" fontId="10" fillId="33" borderId="23" xfId="15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9"/>
  <sheetViews>
    <sheetView tabSelected="1" zoomScalePageLayoutView="0" workbookViewId="0" topLeftCell="A1">
      <selection activeCell="N1" sqref="A1:IV1"/>
    </sheetView>
  </sheetViews>
  <sheetFormatPr defaultColWidth="9.140625" defaultRowHeight="12.75"/>
  <cols>
    <col min="1" max="1" width="3.8515625" style="28" customWidth="1"/>
    <col min="2" max="2" width="5.421875" style="28" bestFit="1" customWidth="1"/>
    <col min="3" max="3" width="15.140625" style="28" customWidth="1"/>
    <col min="4" max="4" width="11.28125" style="28" customWidth="1"/>
    <col min="5" max="5" width="29.7109375" style="28" customWidth="1"/>
    <col min="6" max="6" width="22.140625" style="28" customWidth="1"/>
    <col min="7" max="7" width="9.421875" style="28" customWidth="1"/>
    <col min="8" max="8" width="8.8515625" style="28" customWidth="1"/>
    <col min="9" max="9" width="10.57421875" style="28" customWidth="1"/>
    <col min="10" max="10" width="11.28125" style="1" customWidth="1"/>
    <col min="11" max="11" width="9.140625" style="29" customWidth="1"/>
    <col min="12" max="12" width="10.421875" style="2" customWidth="1"/>
    <col min="13" max="13" width="8.7109375" style="28" customWidth="1"/>
    <col min="14" max="16384" width="9.140625" style="28" customWidth="1"/>
  </cols>
  <sheetData>
    <row r="1" spans="1:14" ht="13.5" thickTop="1">
      <c r="A1" s="124" t="s">
        <v>0</v>
      </c>
      <c r="B1" s="124" t="s">
        <v>1</v>
      </c>
      <c r="C1" s="134" t="s">
        <v>2</v>
      </c>
      <c r="D1" s="134" t="s">
        <v>84</v>
      </c>
      <c r="E1" s="124" t="s">
        <v>3</v>
      </c>
      <c r="F1" s="124" t="s">
        <v>4</v>
      </c>
      <c r="G1" s="134" t="s">
        <v>78</v>
      </c>
      <c r="H1" s="134" t="s">
        <v>79</v>
      </c>
      <c r="I1" s="134" t="s">
        <v>80</v>
      </c>
      <c r="J1" s="134" t="s">
        <v>93</v>
      </c>
      <c r="K1" s="128" t="s">
        <v>81</v>
      </c>
      <c r="L1" s="143" t="s">
        <v>82</v>
      </c>
      <c r="M1" s="124" t="s">
        <v>83</v>
      </c>
      <c r="N1" s="80">
        <v>41325</v>
      </c>
    </row>
    <row r="2" spans="1:13" s="3" customFormat="1" ht="12.75" customHeight="1">
      <c r="A2" s="125"/>
      <c r="B2" s="125"/>
      <c r="C2" s="135"/>
      <c r="D2" s="135"/>
      <c r="E2" s="125"/>
      <c r="F2" s="125"/>
      <c r="G2" s="135"/>
      <c r="H2" s="135"/>
      <c r="I2" s="135"/>
      <c r="J2" s="135"/>
      <c r="K2" s="129"/>
      <c r="L2" s="125"/>
      <c r="M2" s="125"/>
    </row>
    <row r="3" spans="1:13" s="3" customFormat="1" ht="10.5">
      <c r="A3" s="125"/>
      <c r="B3" s="125"/>
      <c r="C3" s="135"/>
      <c r="D3" s="135"/>
      <c r="E3" s="125"/>
      <c r="F3" s="125"/>
      <c r="G3" s="135"/>
      <c r="H3" s="135"/>
      <c r="I3" s="135"/>
      <c r="J3" s="135"/>
      <c r="K3" s="129"/>
      <c r="L3" s="125"/>
      <c r="M3" s="125"/>
    </row>
    <row r="4" spans="1:13" s="3" customFormat="1" ht="12.75" customHeight="1" thickBot="1">
      <c r="A4" s="126"/>
      <c r="B4" s="126"/>
      <c r="C4" s="136"/>
      <c r="D4" s="136"/>
      <c r="E4" s="126"/>
      <c r="F4" s="126"/>
      <c r="G4" s="136"/>
      <c r="H4" s="136"/>
      <c r="I4" s="136"/>
      <c r="J4" s="136"/>
      <c r="K4" s="130"/>
      <c r="L4" s="126"/>
      <c r="M4" s="126"/>
    </row>
    <row r="5" spans="1:13" ht="15.75" thickTop="1">
      <c r="A5" s="144" t="s">
        <v>85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6"/>
    </row>
    <row r="6" spans="1:13" ht="45">
      <c r="A6" s="108">
        <v>1</v>
      </c>
      <c r="B6" s="108">
        <v>1</v>
      </c>
      <c r="C6" s="109" t="s">
        <v>5</v>
      </c>
      <c r="D6" s="110">
        <v>1</v>
      </c>
      <c r="E6" s="109" t="s">
        <v>67</v>
      </c>
      <c r="F6" s="109" t="s">
        <v>74</v>
      </c>
      <c r="G6" s="111">
        <v>40.23</v>
      </c>
      <c r="H6" s="112">
        <f>(G6*100)/3385.39</f>
        <v>1.1883416681682168</v>
      </c>
      <c r="I6" s="111">
        <f>(542.98*H6)/100</f>
        <v>6.452457589819784</v>
      </c>
      <c r="J6" s="111">
        <f>SUM(G6+I6)</f>
        <v>46.68245758981978</v>
      </c>
      <c r="K6" s="113">
        <v>1200</v>
      </c>
      <c r="L6" s="113">
        <f aca="true" t="shared" si="0" ref="L6:L15">J6*K6</f>
        <v>56018.94910778374</v>
      </c>
      <c r="M6" s="111"/>
    </row>
    <row r="7" spans="1:13" ht="45">
      <c r="A7" s="108">
        <f>(A6+1)</f>
        <v>2</v>
      </c>
      <c r="B7" s="108">
        <v>1</v>
      </c>
      <c r="C7" s="109" t="s">
        <v>6</v>
      </c>
      <c r="D7" s="110">
        <v>2</v>
      </c>
      <c r="E7" s="109" t="s">
        <v>67</v>
      </c>
      <c r="F7" s="109" t="s">
        <v>72</v>
      </c>
      <c r="G7" s="111">
        <v>68.42</v>
      </c>
      <c r="H7" s="112">
        <f aca="true" t="shared" si="1" ref="H7:H15">(G7*100)/3385.39</f>
        <v>2.0210374580181307</v>
      </c>
      <c r="I7" s="111">
        <f aca="true" t="shared" si="2" ref="I7:I15">(542.98*H7)/100</f>
        <v>10.973829189546846</v>
      </c>
      <c r="J7" s="111">
        <f aca="true" t="shared" si="3" ref="J7:J26">SUM(G7+I7)</f>
        <v>79.39382918954685</v>
      </c>
      <c r="K7" s="113">
        <v>2000</v>
      </c>
      <c r="L7" s="113">
        <f t="shared" si="0"/>
        <v>158787.6583790937</v>
      </c>
      <c r="M7" s="111"/>
    </row>
    <row r="8" spans="1:13" ht="45">
      <c r="A8" s="37">
        <f aca="true" t="shared" si="4" ref="A8:A26">(A7+1)</f>
        <v>3</v>
      </c>
      <c r="B8" s="37">
        <v>1</v>
      </c>
      <c r="C8" s="34" t="s">
        <v>7</v>
      </c>
      <c r="D8" s="35">
        <v>0</v>
      </c>
      <c r="E8" s="34" t="s">
        <v>71</v>
      </c>
      <c r="F8" s="34" t="s">
        <v>73</v>
      </c>
      <c r="G8" s="38">
        <v>23.85</v>
      </c>
      <c r="H8" s="39">
        <f t="shared" si="1"/>
        <v>0.7044978569677349</v>
      </c>
      <c r="I8" s="38">
        <f t="shared" si="2"/>
        <v>3.8252824637634073</v>
      </c>
      <c r="J8" s="38">
        <f t="shared" si="3"/>
        <v>27.67528246376341</v>
      </c>
      <c r="K8" s="51">
        <v>2000</v>
      </c>
      <c r="L8" s="51">
        <f t="shared" si="0"/>
        <v>55350.564927526815</v>
      </c>
      <c r="M8" s="38" t="s">
        <v>77</v>
      </c>
    </row>
    <row r="9" spans="1:13" ht="30">
      <c r="A9" s="42">
        <f t="shared" si="4"/>
        <v>4</v>
      </c>
      <c r="B9" s="42">
        <v>1</v>
      </c>
      <c r="C9" s="40" t="s">
        <v>8</v>
      </c>
      <c r="D9" s="41">
        <v>1</v>
      </c>
      <c r="E9" s="40" t="s">
        <v>67</v>
      </c>
      <c r="F9" s="40" t="s">
        <v>73</v>
      </c>
      <c r="G9" s="40">
        <v>44.03</v>
      </c>
      <c r="H9" s="43">
        <f t="shared" si="1"/>
        <v>1.300588706175655</v>
      </c>
      <c r="I9" s="40">
        <f t="shared" si="2"/>
        <v>7.061936556792571</v>
      </c>
      <c r="J9" s="40">
        <f t="shared" si="3"/>
        <v>51.091936556792575</v>
      </c>
      <c r="K9" s="52">
        <v>2000</v>
      </c>
      <c r="L9" s="52">
        <f>J9*K9</f>
        <v>102183.87311358516</v>
      </c>
      <c r="M9" s="40"/>
    </row>
    <row r="10" spans="1:13" s="86" customFormat="1" ht="45">
      <c r="A10" s="87">
        <f t="shared" si="4"/>
        <v>5</v>
      </c>
      <c r="B10" s="87">
        <v>1</v>
      </c>
      <c r="C10" s="88" t="s">
        <v>9</v>
      </c>
      <c r="D10" s="89">
        <v>1</v>
      </c>
      <c r="E10" s="88" t="s">
        <v>67</v>
      </c>
      <c r="F10" s="88" t="s">
        <v>73</v>
      </c>
      <c r="G10" s="88">
        <v>52.99</v>
      </c>
      <c r="H10" s="90">
        <f t="shared" si="1"/>
        <v>1.5652554063195083</v>
      </c>
      <c r="I10" s="88">
        <f t="shared" si="2"/>
        <v>8.499023805233668</v>
      </c>
      <c r="J10" s="88">
        <f>SUM(G10+I10)</f>
        <v>61.48902380523367</v>
      </c>
      <c r="K10" s="91">
        <v>2000</v>
      </c>
      <c r="L10" s="91">
        <f t="shared" si="0"/>
        <v>122978.04761046734</v>
      </c>
      <c r="M10" s="92"/>
    </row>
    <row r="11" spans="1:13" s="86" customFormat="1" ht="45">
      <c r="A11" s="114">
        <f t="shared" si="4"/>
        <v>6</v>
      </c>
      <c r="B11" s="114">
        <v>1</v>
      </c>
      <c r="C11" s="115" t="s">
        <v>10</v>
      </c>
      <c r="D11" s="116">
        <v>0</v>
      </c>
      <c r="E11" s="115" t="s">
        <v>71</v>
      </c>
      <c r="F11" s="115" t="s">
        <v>73</v>
      </c>
      <c r="G11" s="115">
        <v>32.03</v>
      </c>
      <c r="H11" s="117">
        <f t="shared" si="1"/>
        <v>0.9461243756258512</v>
      </c>
      <c r="I11" s="115">
        <f t="shared" si="2"/>
        <v>5.137266134773247</v>
      </c>
      <c r="J11" s="115">
        <f t="shared" si="3"/>
        <v>37.16726613477325</v>
      </c>
      <c r="K11" s="118">
        <v>2000</v>
      </c>
      <c r="L11" s="118">
        <f t="shared" si="0"/>
        <v>74334.5322695465</v>
      </c>
      <c r="M11" s="115"/>
    </row>
    <row r="12" spans="1:13" s="54" customFormat="1" ht="45">
      <c r="A12" s="68">
        <f t="shared" si="4"/>
        <v>7</v>
      </c>
      <c r="B12" s="68">
        <v>1</v>
      </c>
      <c r="C12" s="69" t="s">
        <v>11</v>
      </c>
      <c r="D12" s="70">
        <v>0</v>
      </c>
      <c r="E12" s="69" t="s">
        <v>71</v>
      </c>
      <c r="F12" s="69" t="s">
        <v>75</v>
      </c>
      <c r="G12" s="69">
        <v>32.03</v>
      </c>
      <c r="H12" s="71">
        <f t="shared" si="1"/>
        <v>0.9461243756258512</v>
      </c>
      <c r="I12" s="69">
        <f t="shared" si="2"/>
        <v>5.137266134773247</v>
      </c>
      <c r="J12" s="69">
        <f t="shared" si="3"/>
        <v>37.16726613477325</v>
      </c>
      <c r="K12" s="72">
        <v>800</v>
      </c>
      <c r="L12" s="72">
        <f t="shared" si="0"/>
        <v>29733.8129078186</v>
      </c>
      <c r="M12" s="69"/>
    </row>
    <row r="13" spans="1:13" s="54" customFormat="1" ht="45">
      <c r="A13" s="68">
        <f t="shared" si="4"/>
        <v>8</v>
      </c>
      <c r="B13" s="68">
        <v>1</v>
      </c>
      <c r="C13" s="69" t="s">
        <v>12</v>
      </c>
      <c r="D13" s="70">
        <v>0</v>
      </c>
      <c r="E13" s="69" t="s">
        <v>71</v>
      </c>
      <c r="F13" s="69" t="s">
        <v>75</v>
      </c>
      <c r="G13" s="69">
        <v>31.11</v>
      </c>
      <c r="H13" s="71">
        <f t="shared" si="1"/>
        <v>0.9189487769503661</v>
      </c>
      <c r="I13" s="69">
        <f t="shared" si="2"/>
        <v>4.989708069085098</v>
      </c>
      <c r="J13" s="69">
        <f t="shared" si="3"/>
        <v>36.099708069085096</v>
      </c>
      <c r="K13" s="72">
        <v>800</v>
      </c>
      <c r="L13" s="72">
        <f t="shared" si="0"/>
        <v>28879.766455268076</v>
      </c>
      <c r="M13" s="69"/>
    </row>
    <row r="14" spans="1:13" s="54" customFormat="1" ht="45">
      <c r="A14" s="68">
        <f t="shared" si="4"/>
        <v>9</v>
      </c>
      <c r="B14" s="68">
        <v>1</v>
      </c>
      <c r="C14" s="69" t="s">
        <v>13</v>
      </c>
      <c r="D14" s="70">
        <v>0</v>
      </c>
      <c r="E14" s="69" t="s">
        <v>71</v>
      </c>
      <c r="F14" s="69" t="s">
        <v>75</v>
      </c>
      <c r="G14" s="69">
        <v>31.11</v>
      </c>
      <c r="H14" s="71">
        <f t="shared" si="1"/>
        <v>0.9189487769503661</v>
      </c>
      <c r="I14" s="69">
        <f t="shared" si="2"/>
        <v>4.989708069085098</v>
      </c>
      <c r="J14" s="69">
        <f t="shared" si="3"/>
        <v>36.099708069085096</v>
      </c>
      <c r="K14" s="72">
        <v>800</v>
      </c>
      <c r="L14" s="72">
        <f t="shared" si="0"/>
        <v>28879.766455268076</v>
      </c>
      <c r="M14" s="69"/>
    </row>
    <row r="15" spans="1:13" s="54" customFormat="1" ht="45">
      <c r="A15" s="68">
        <f t="shared" si="4"/>
        <v>10</v>
      </c>
      <c r="B15" s="68">
        <v>1</v>
      </c>
      <c r="C15" s="69" t="s">
        <v>14</v>
      </c>
      <c r="D15" s="70">
        <v>1</v>
      </c>
      <c r="E15" s="69" t="s">
        <v>67</v>
      </c>
      <c r="F15" s="69" t="s">
        <v>75</v>
      </c>
      <c r="G15" s="69">
        <v>49.86</v>
      </c>
      <c r="H15" s="71">
        <f t="shared" si="1"/>
        <v>1.4727992934344345</v>
      </c>
      <c r="I15" s="69">
        <f t="shared" si="2"/>
        <v>7.997005603490293</v>
      </c>
      <c r="J15" s="69">
        <f t="shared" si="3"/>
        <v>57.85700560349029</v>
      </c>
      <c r="K15" s="72">
        <v>800</v>
      </c>
      <c r="L15" s="72">
        <f t="shared" si="0"/>
        <v>46285.60448279224</v>
      </c>
      <c r="M15" s="69"/>
    </row>
    <row r="16" spans="1:13" ht="15">
      <c r="A16" s="140" t="s">
        <v>86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2"/>
    </row>
    <row r="17" spans="1:13" ht="45">
      <c r="A17" s="42">
        <f>(A15+1)</f>
        <v>11</v>
      </c>
      <c r="B17" s="119">
        <v>2</v>
      </c>
      <c r="C17" s="109" t="s">
        <v>15</v>
      </c>
      <c r="D17" s="110">
        <v>1</v>
      </c>
      <c r="E17" s="109" t="s">
        <v>66</v>
      </c>
      <c r="F17" s="109" t="s">
        <v>74</v>
      </c>
      <c r="G17" s="109">
        <v>54.58</v>
      </c>
      <c r="H17" s="120">
        <f aca="true" t="shared" si="5" ref="H17:H26">(G17*100)/3385.39</f>
        <v>1.6122219301173573</v>
      </c>
      <c r="I17" s="109">
        <f aca="true" t="shared" si="6" ref="I17:I26">(542.98*H17)/100</f>
        <v>8.754042636151226</v>
      </c>
      <c r="J17" s="109">
        <f t="shared" si="3"/>
        <v>63.334042636151224</v>
      </c>
      <c r="K17" s="121">
        <v>1500</v>
      </c>
      <c r="L17" s="121">
        <f>J17*K17</f>
        <v>95001.06395422683</v>
      </c>
      <c r="M17" s="109"/>
    </row>
    <row r="18" spans="1:13" ht="45">
      <c r="A18" s="103">
        <f>(A17+1)</f>
        <v>12</v>
      </c>
      <c r="B18" s="103">
        <v>2</v>
      </c>
      <c r="C18" s="104" t="s">
        <v>16</v>
      </c>
      <c r="D18" s="105">
        <v>2</v>
      </c>
      <c r="E18" s="104" t="s">
        <v>68</v>
      </c>
      <c r="F18" s="104" t="s">
        <v>72</v>
      </c>
      <c r="G18" s="104">
        <v>94.33</v>
      </c>
      <c r="H18" s="106">
        <f t="shared" si="5"/>
        <v>2.786385025063582</v>
      </c>
      <c r="I18" s="104">
        <f t="shared" si="6"/>
        <v>15.129513409090238</v>
      </c>
      <c r="J18" s="104">
        <f t="shared" si="3"/>
        <v>109.45951340909023</v>
      </c>
      <c r="K18" s="107">
        <v>2000</v>
      </c>
      <c r="L18" s="107">
        <f aca="true" t="shared" si="7" ref="L18:L26">J18*K18</f>
        <v>218919.02681818046</v>
      </c>
      <c r="M18" s="104" t="s">
        <v>95</v>
      </c>
    </row>
    <row r="19" spans="1:13" ht="45">
      <c r="A19" s="68">
        <f t="shared" si="4"/>
        <v>13</v>
      </c>
      <c r="B19" s="68">
        <v>2</v>
      </c>
      <c r="C19" s="69" t="s">
        <v>17</v>
      </c>
      <c r="D19" s="70">
        <v>1</v>
      </c>
      <c r="E19" s="69" t="s">
        <v>66</v>
      </c>
      <c r="F19" s="69" t="s">
        <v>73</v>
      </c>
      <c r="G19" s="69">
        <v>53.12</v>
      </c>
      <c r="H19" s="71">
        <f t="shared" si="5"/>
        <v>1.5690954365671312</v>
      </c>
      <c r="I19" s="69">
        <f t="shared" si="6"/>
        <v>8.51987440147221</v>
      </c>
      <c r="J19" s="69">
        <f t="shared" si="3"/>
        <v>61.639874401472206</v>
      </c>
      <c r="K19" s="72">
        <v>2000</v>
      </c>
      <c r="L19" s="72">
        <f t="shared" si="7"/>
        <v>123279.7488029444</v>
      </c>
      <c r="M19" s="73"/>
    </row>
    <row r="20" spans="1:13" ht="45">
      <c r="A20" s="33">
        <f t="shared" si="4"/>
        <v>14</v>
      </c>
      <c r="B20" s="33">
        <v>2</v>
      </c>
      <c r="C20" s="34" t="s">
        <v>18</v>
      </c>
      <c r="D20" s="35">
        <v>1</v>
      </c>
      <c r="E20" s="34" t="s">
        <v>66</v>
      </c>
      <c r="F20" s="34" t="s">
        <v>73</v>
      </c>
      <c r="G20" s="34">
        <v>53.07</v>
      </c>
      <c r="H20" s="36">
        <f t="shared" si="5"/>
        <v>1.567618501856507</v>
      </c>
      <c r="I20" s="34">
        <f t="shared" si="6"/>
        <v>8.511854941380463</v>
      </c>
      <c r="J20" s="34">
        <f t="shared" si="3"/>
        <v>61.58185494138046</v>
      </c>
      <c r="K20" s="53">
        <v>2000</v>
      </c>
      <c r="L20" s="53">
        <f t="shared" si="7"/>
        <v>123163.70988276093</v>
      </c>
      <c r="M20" s="34" t="s">
        <v>77</v>
      </c>
    </row>
    <row r="21" spans="1:13" ht="45">
      <c r="A21" s="93">
        <f t="shared" si="4"/>
        <v>15</v>
      </c>
      <c r="B21" s="93">
        <v>2</v>
      </c>
      <c r="C21" s="94" t="s">
        <v>19</v>
      </c>
      <c r="D21" s="95">
        <v>1</v>
      </c>
      <c r="E21" s="94" t="s">
        <v>66</v>
      </c>
      <c r="F21" s="94" t="s">
        <v>73</v>
      </c>
      <c r="G21" s="94">
        <v>64.11</v>
      </c>
      <c r="H21" s="96">
        <f t="shared" si="5"/>
        <v>1.8937256859623264</v>
      </c>
      <c r="I21" s="94">
        <f t="shared" si="6"/>
        <v>10.28255172963824</v>
      </c>
      <c r="J21" s="94">
        <f t="shared" si="3"/>
        <v>74.39255172963824</v>
      </c>
      <c r="K21" s="97">
        <v>2000</v>
      </c>
      <c r="L21" s="97">
        <f t="shared" si="7"/>
        <v>148785.1034592765</v>
      </c>
      <c r="M21" s="94"/>
    </row>
    <row r="22" spans="1:13" ht="45">
      <c r="A22" s="74">
        <f t="shared" si="4"/>
        <v>16</v>
      </c>
      <c r="B22" s="74">
        <v>2</v>
      </c>
      <c r="C22" s="75" t="s">
        <v>20</v>
      </c>
      <c r="D22" s="76">
        <v>1</v>
      </c>
      <c r="E22" s="75" t="s">
        <v>66</v>
      </c>
      <c r="F22" s="75" t="s">
        <v>73</v>
      </c>
      <c r="G22" s="75">
        <v>70.14</v>
      </c>
      <c r="H22" s="77">
        <f t="shared" si="5"/>
        <v>2.0718440120636026</v>
      </c>
      <c r="I22" s="75">
        <f t="shared" si="6"/>
        <v>11.249698616702949</v>
      </c>
      <c r="J22" s="75">
        <f t="shared" si="3"/>
        <v>81.38969861670294</v>
      </c>
      <c r="K22" s="78">
        <v>2000</v>
      </c>
      <c r="L22" s="78">
        <f t="shared" si="7"/>
        <v>162779.39723340588</v>
      </c>
      <c r="M22" s="79" t="s">
        <v>77</v>
      </c>
    </row>
    <row r="23" spans="1:13" s="54" customFormat="1" ht="45">
      <c r="A23" s="68">
        <f t="shared" si="4"/>
        <v>17</v>
      </c>
      <c r="B23" s="68">
        <v>2</v>
      </c>
      <c r="C23" s="69" t="s">
        <v>21</v>
      </c>
      <c r="D23" s="70">
        <v>0</v>
      </c>
      <c r="E23" s="69" t="s">
        <v>70</v>
      </c>
      <c r="F23" s="69" t="s">
        <v>75</v>
      </c>
      <c r="G23" s="69">
        <v>48.46</v>
      </c>
      <c r="H23" s="71">
        <f t="shared" si="5"/>
        <v>1.4314451215369575</v>
      </c>
      <c r="I23" s="69">
        <f t="shared" si="6"/>
        <v>7.772460720921372</v>
      </c>
      <c r="J23" s="69">
        <f t="shared" si="3"/>
        <v>56.232460720921374</v>
      </c>
      <c r="K23" s="72">
        <v>800</v>
      </c>
      <c r="L23" s="72">
        <f t="shared" si="7"/>
        <v>44985.9685767371</v>
      </c>
      <c r="M23" s="70"/>
    </row>
    <row r="24" spans="1:13" s="54" customFormat="1" ht="45">
      <c r="A24" s="68">
        <f t="shared" si="4"/>
        <v>18</v>
      </c>
      <c r="B24" s="68">
        <v>2</v>
      </c>
      <c r="C24" s="69" t="s">
        <v>22</v>
      </c>
      <c r="D24" s="70">
        <v>0</v>
      </c>
      <c r="E24" s="69" t="s">
        <v>70</v>
      </c>
      <c r="F24" s="69" t="s">
        <v>75</v>
      </c>
      <c r="G24" s="69">
        <v>37.23</v>
      </c>
      <c r="H24" s="71">
        <f t="shared" si="5"/>
        <v>1.099725585530766</v>
      </c>
      <c r="I24" s="69">
        <f t="shared" si="6"/>
        <v>5.971289984314954</v>
      </c>
      <c r="J24" s="69">
        <f t="shared" si="3"/>
        <v>43.201289984314954</v>
      </c>
      <c r="K24" s="72">
        <v>800</v>
      </c>
      <c r="L24" s="72">
        <f t="shared" si="7"/>
        <v>34561.03198745196</v>
      </c>
      <c r="M24" s="70"/>
    </row>
    <row r="25" spans="1:13" s="54" customFormat="1" ht="45">
      <c r="A25" s="68">
        <f t="shared" si="4"/>
        <v>19</v>
      </c>
      <c r="B25" s="68">
        <v>2</v>
      </c>
      <c r="C25" s="69" t="s">
        <v>23</v>
      </c>
      <c r="D25" s="70">
        <v>0</v>
      </c>
      <c r="E25" s="69" t="s">
        <v>70</v>
      </c>
      <c r="F25" s="69" t="s">
        <v>75</v>
      </c>
      <c r="G25" s="69">
        <v>37.4</v>
      </c>
      <c r="H25" s="71">
        <f t="shared" si="5"/>
        <v>1.1047471635468882</v>
      </c>
      <c r="I25" s="69">
        <f t="shared" si="6"/>
        <v>5.998556148626893</v>
      </c>
      <c r="J25" s="69">
        <f t="shared" si="3"/>
        <v>43.398556148626895</v>
      </c>
      <c r="K25" s="72">
        <v>800</v>
      </c>
      <c r="L25" s="72">
        <f t="shared" si="7"/>
        <v>34718.844918901515</v>
      </c>
      <c r="M25" s="70"/>
    </row>
    <row r="26" spans="1:13" s="54" customFormat="1" ht="45">
      <c r="A26" s="68">
        <f t="shared" si="4"/>
        <v>20</v>
      </c>
      <c r="B26" s="68">
        <v>2</v>
      </c>
      <c r="C26" s="69" t="s">
        <v>24</v>
      </c>
      <c r="D26" s="70">
        <v>1</v>
      </c>
      <c r="E26" s="69" t="s">
        <v>66</v>
      </c>
      <c r="F26" s="69" t="s">
        <v>75</v>
      </c>
      <c r="G26" s="69">
        <v>60.5</v>
      </c>
      <c r="H26" s="71">
        <f t="shared" si="5"/>
        <v>1.7870909998552604</v>
      </c>
      <c r="I26" s="69">
        <f t="shared" si="6"/>
        <v>9.703546711014093</v>
      </c>
      <c r="J26" s="69">
        <f t="shared" si="3"/>
        <v>70.2035467110141</v>
      </c>
      <c r="K26" s="72">
        <v>800</v>
      </c>
      <c r="L26" s="72">
        <f t="shared" si="7"/>
        <v>56162.83736881128</v>
      </c>
      <c r="M26" s="70"/>
    </row>
    <row r="27" spans="1:13" ht="15">
      <c r="A27" s="131" t="s">
        <v>87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3"/>
    </row>
    <row r="28" spans="1:13" ht="45">
      <c r="A28" s="119">
        <v>21</v>
      </c>
      <c r="B28" s="119">
        <v>3</v>
      </c>
      <c r="C28" s="109" t="s">
        <v>25</v>
      </c>
      <c r="D28" s="110">
        <v>1</v>
      </c>
      <c r="E28" s="109" t="s">
        <v>66</v>
      </c>
      <c r="F28" s="109" t="s">
        <v>74</v>
      </c>
      <c r="G28" s="109">
        <v>53.22</v>
      </c>
      <c r="H28" s="120">
        <f aca="true" t="shared" si="8" ref="H28:H37">(G28*100)/3385.39</f>
        <v>1.5720493059883796</v>
      </c>
      <c r="I28" s="109">
        <f aca="true" t="shared" si="9" ref="I28:I37">(542.98*H28)/100</f>
        <v>8.535913321655704</v>
      </c>
      <c r="J28" s="109">
        <f aca="true" t="shared" si="10" ref="J28:J50">SUM(G28+I28)</f>
        <v>61.755913321655704</v>
      </c>
      <c r="K28" s="121">
        <v>1500</v>
      </c>
      <c r="L28" s="121">
        <f aca="true" t="shared" si="11" ref="L28:L37">J28*K28</f>
        <v>92633.86998248355</v>
      </c>
      <c r="M28" s="110"/>
    </row>
    <row r="29" spans="1:13" ht="45">
      <c r="A29" s="81">
        <f aca="true" t="shared" si="12" ref="A29:A48">A28+1</f>
        <v>22</v>
      </c>
      <c r="B29" s="81">
        <v>3</v>
      </c>
      <c r="C29" s="82" t="s">
        <v>26</v>
      </c>
      <c r="D29" s="83">
        <v>2</v>
      </c>
      <c r="E29" s="82" t="s">
        <v>68</v>
      </c>
      <c r="F29" s="82" t="s">
        <v>72</v>
      </c>
      <c r="G29" s="82">
        <v>88.02</v>
      </c>
      <c r="H29" s="84">
        <f t="shared" si="8"/>
        <v>2.5999958645828105</v>
      </c>
      <c r="I29" s="82">
        <f t="shared" si="9"/>
        <v>14.117457545511746</v>
      </c>
      <c r="J29" s="82">
        <f t="shared" si="10"/>
        <v>102.13745754551174</v>
      </c>
      <c r="K29" s="85">
        <v>2000</v>
      </c>
      <c r="L29" s="85">
        <f t="shared" si="11"/>
        <v>204274.91509102346</v>
      </c>
      <c r="M29" s="34" t="s">
        <v>77</v>
      </c>
    </row>
    <row r="30" spans="1:13" ht="45">
      <c r="A30" s="33">
        <f t="shared" si="12"/>
        <v>23</v>
      </c>
      <c r="B30" s="33">
        <v>3</v>
      </c>
      <c r="C30" s="34" t="s">
        <v>27</v>
      </c>
      <c r="D30" s="35">
        <v>1</v>
      </c>
      <c r="E30" s="34" t="s">
        <v>66</v>
      </c>
      <c r="F30" s="34" t="s">
        <v>73</v>
      </c>
      <c r="G30" s="34">
        <v>50.83</v>
      </c>
      <c r="H30" s="36">
        <f t="shared" si="8"/>
        <v>1.5014518268205437</v>
      </c>
      <c r="I30" s="34">
        <f t="shared" si="9"/>
        <v>8.152583129270187</v>
      </c>
      <c r="J30" s="34">
        <f t="shared" si="10"/>
        <v>58.98258312927018</v>
      </c>
      <c r="K30" s="53">
        <v>2000</v>
      </c>
      <c r="L30" s="53">
        <f t="shared" si="11"/>
        <v>117965.16625854037</v>
      </c>
      <c r="M30" s="34" t="s">
        <v>77</v>
      </c>
    </row>
    <row r="31" spans="1:13" ht="45">
      <c r="A31" s="33">
        <f t="shared" si="12"/>
        <v>24</v>
      </c>
      <c r="B31" s="33">
        <v>3</v>
      </c>
      <c r="C31" s="34" t="s">
        <v>28</v>
      </c>
      <c r="D31" s="35">
        <v>1</v>
      </c>
      <c r="E31" s="34" t="s">
        <v>66</v>
      </c>
      <c r="F31" s="34" t="s">
        <v>73</v>
      </c>
      <c r="G31" s="34">
        <v>50.85</v>
      </c>
      <c r="H31" s="36">
        <f t="shared" si="8"/>
        <v>1.5020426007047933</v>
      </c>
      <c r="I31" s="34">
        <f t="shared" si="9"/>
        <v>8.155790913306888</v>
      </c>
      <c r="J31" s="34">
        <f t="shared" si="10"/>
        <v>59.00579091330689</v>
      </c>
      <c r="K31" s="53">
        <v>2000</v>
      </c>
      <c r="L31" s="53">
        <f t="shared" si="11"/>
        <v>118011.58182661378</v>
      </c>
      <c r="M31" s="34" t="s">
        <v>77</v>
      </c>
    </row>
    <row r="32" spans="1:13" ht="45">
      <c r="A32" s="93">
        <f t="shared" si="12"/>
        <v>25</v>
      </c>
      <c r="B32" s="93">
        <v>3</v>
      </c>
      <c r="C32" s="94" t="s">
        <v>29</v>
      </c>
      <c r="D32" s="95">
        <v>1</v>
      </c>
      <c r="E32" s="94" t="s">
        <v>66</v>
      </c>
      <c r="F32" s="94" t="s">
        <v>73</v>
      </c>
      <c r="G32" s="94">
        <v>61.94</v>
      </c>
      <c r="H32" s="96">
        <f t="shared" si="8"/>
        <v>1.829626719521237</v>
      </c>
      <c r="I32" s="94">
        <f t="shared" si="9"/>
        <v>9.934507161656413</v>
      </c>
      <c r="J32" s="94">
        <f t="shared" si="10"/>
        <v>71.87450716165641</v>
      </c>
      <c r="K32" s="97">
        <v>2000</v>
      </c>
      <c r="L32" s="97">
        <f t="shared" si="11"/>
        <v>143749.01432331282</v>
      </c>
      <c r="M32" s="94"/>
    </row>
    <row r="33" spans="1:13" ht="45">
      <c r="A33" s="33">
        <f t="shared" si="12"/>
        <v>26</v>
      </c>
      <c r="B33" s="33">
        <v>3</v>
      </c>
      <c r="C33" s="34" t="s">
        <v>30</v>
      </c>
      <c r="D33" s="35">
        <v>1</v>
      </c>
      <c r="E33" s="34" t="s">
        <v>66</v>
      </c>
      <c r="F33" s="34" t="s">
        <v>73</v>
      </c>
      <c r="G33" s="34">
        <v>67.83</v>
      </c>
      <c r="H33" s="36">
        <f t="shared" si="8"/>
        <v>2.0036096284327654</v>
      </c>
      <c r="I33" s="34">
        <f t="shared" si="9"/>
        <v>10.879199560464231</v>
      </c>
      <c r="J33" s="34">
        <f t="shared" si="10"/>
        <v>78.70919956046423</v>
      </c>
      <c r="K33" s="53">
        <v>2000</v>
      </c>
      <c r="L33" s="53">
        <f t="shared" si="11"/>
        <v>157418.39912092846</v>
      </c>
      <c r="M33" s="34" t="s">
        <v>77</v>
      </c>
    </row>
    <row r="34" spans="1:13" s="54" customFormat="1" ht="45">
      <c r="A34" s="68">
        <f t="shared" si="12"/>
        <v>27</v>
      </c>
      <c r="B34" s="68">
        <v>3</v>
      </c>
      <c r="C34" s="69" t="s">
        <v>31</v>
      </c>
      <c r="D34" s="70">
        <v>0</v>
      </c>
      <c r="E34" s="69" t="s">
        <v>70</v>
      </c>
      <c r="F34" s="69" t="s">
        <v>75</v>
      </c>
      <c r="G34" s="69">
        <v>46.84</v>
      </c>
      <c r="H34" s="71">
        <f t="shared" si="8"/>
        <v>1.383592436912734</v>
      </c>
      <c r="I34" s="69">
        <f t="shared" si="9"/>
        <v>7.512630213948763</v>
      </c>
      <c r="J34" s="69">
        <f t="shared" si="10"/>
        <v>54.352630213948764</v>
      </c>
      <c r="K34" s="72">
        <v>900</v>
      </c>
      <c r="L34" s="72">
        <f t="shared" si="11"/>
        <v>48917.36719255389</v>
      </c>
      <c r="M34" s="122"/>
    </row>
    <row r="35" spans="1:13" s="54" customFormat="1" ht="45">
      <c r="A35" s="68">
        <f t="shared" si="12"/>
        <v>28</v>
      </c>
      <c r="B35" s="68">
        <v>3</v>
      </c>
      <c r="C35" s="69" t="s">
        <v>32</v>
      </c>
      <c r="D35" s="70">
        <v>0</v>
      </c>
      <c r="E35" s="69" t="s">
        <v>70</v>
      </c>
      <c r="F35" s="69" t="s">
        <v>75</v>
      </c>
      <c r="G35" s="69">
        <v>35.61</v>
      </c>
      <c r="H35" s="71">
        <f t="shared" si="8"/>
        <v>1.0518729009065426</v>
      </c>
      <c r="I35" s="69">
        <f t="shared" si="9"/>
        <v>5.711459477342345</v>
      </c>
      <c r="J35" s="69">
        <f t="shared" si="10"/>
        <v>41.321459477342344</v>
      </c>
      <c r="K35" s="72">
        <v>900</v>
      </c>
      <c r="L35" s="72">
        <f t="shared" si="11"/>
        <v>37189.31352960811</v>
      </c>
      <c r="M35" s="69"/>
    </row>
    <row r="36" spans="1:13" s="54" customFormat="1" ht="45">
      <c r="A36" s="68">
        <f t="shared" si="12"/>
        <v>29</v>
      </c>
      <c r="B36" s="68">
        <v>3</v>
      </c>
      <c r="C36" s="69" t="s">
        <v>33</v>
      </c>
      <c r="D36" s="70">
        <v>0</v>
      </c>
      <c r="E36" s="69" t="s">
        <v>70</v>
      </c>
      <c r="F36" s="69" t="s">
        <v>75</v>
      </c>
      <c r="G36" s="69">
        <v>35.61</v>
      </c>
      <c r="H36" s="71">
        <f t="shared" si="8"/>
        <v>1.0518729009065426</v>
      </c>
      <c r="I36" s="69">
        <f t="shared" si="9"/>
        <v>5.711459477342345</v>
      </c>
      <c r="J36" s="69">
        <f t="shared" si="10"/>
        <v>41.321459477342344</v>
      </c>
      <c r="K36" s="72">
        <v>900</v>
      </c>
      <c r="L36" s="72">
        <f t="shared" si="11"/>
        <v>37189.31352960811</v>
      </c>
      <c r="M36" s="69"/>
    </row>
    <row r="37" spans="1:13" s="54" customFormat="1" ht="45">
      <c r="A37" s="68">
        <f>A36+1</f>
        <v>30</v>
      </c>
      <c r="B37" s="68">
        <v>3</v>
      </c>
      <c r="C37" s="69" t="s">
        <v>34</v>
      </c>
      <c r="D37" s="70">
        <v>1</v>
      </c>
      <c r="E37" s="69" t="s">
        <v>66</v>
      </c>
      <c r="F37" s="69" t="s">
        <v>75</v>
      </c>
      <c r="G37" s="69">
        <v>55.86</v>
      </c>
      <c r="H37" s="71">
        <f t="shared" si="8"/>
        <v>1.6500314587093363</v>
      </c>
      <c r="I37" s="69">
        <f t="shared" si="9"/>
        <v>8.959340814499955</v>
      </c>
      <c r="J37" s="69">
        <f>SUM(G37+I37)</f>
        <v>64.81934081449995</v>
      </c>
      <c r="K37" s="72">
        <v>900</v>
      </c>
      <c r="L37" s="72">
        <f t="shared" si="11"/>
        <v>58337.40673304996</v>
      </c>
      <c r="M37" s="122"/>
    </row>
    <row r="38" spans="1:13" ht="12" customHeight="1">
      <c r="A38" s="131" t="s">
        <v>88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3"/>
    </row>
    <row r="39" spans="1:13" ht="45">
      <c r="A39" s="119">
        <f>A37+1</f>
        <v>31</v>
      </c>
      <c r="B39" s="119">
        <v>4</v>
      </c>
      <c r="C39" s="109" t="s">
        <v>35</v>
      </c>
      <c r="D39" s="110">
        <v>1</v>
      </c>
      <c r="E39" s="109" t="s">
        <v>66</v>
      </c>
      <c r="F39" s="109" t="s">
        <v>74</v>
      </c>
      <c r="G39" s="109">
        <v>54.58</v>
      </c>
      <c r="H39" s="120">
        <f aca="true" t="shared" si="13" ref="H39:H48">(G39*100)/3385.39</f>
        <v>1.6122219301173573</v>
      </c>
      <c r="I39" s="109">
        <f aca="true" t="shared" si="14" ref="I39:I48">(542.98*H39)/100</f>
        <v>8.754042636151226</v>
      </c>
      <c r="J39" s="109">
        <f>SUM(G39+I39)</f>
        <v>63.334042636151224</v>
      </c>
      <c r="K39" s="121">
        <v>1600</v>
      </c>
      <c r="L39" s="121">
        <f aca="true" t="shared" si="15" ref="L39:L48">J39*K39</f>
        <v>101334.46821784196</v>
      </c>
      <c r="M39" s="109"/>
    </row>
    <row r="40" spans="1:13" ht="45">
      <c r="A40" s="33">
        <f>A39+1</f>
        <v>32</v>
      </c>
      <c r="B40" s="33">
        <v>4</v>
      </c>
      <c r="C40" s="34" t="s">
        <v>36</v>
      </c>
      <c r="D40" s="35">
        <v>2</v>
      </c>
      <c r="E40" s="34" t="s">
        <v>68</v>
      </c>
      <c r="F40" s="34" t="s">
        <v>72</v>
      </c>
      <c r="G40" s="34">
        <v>92.27</v>
      </c>
      <c r="H40" s="36">
        <f t="shared" si="13"/>
        <v>2.7255353149858657</v>
      </c>
      <c r="I40" s="34">
        <f t="shared" si="14"/>
        <v>14.799111653310254</v>
      </c>
      <c r="J40" s="34">
        <f>SUM(G40+I40)</f>
        <v>107.06911165331024</v>
      </c>
      <c r="K40" s="53">
        <v>1900</v>
      </c>
      <c r="L40" s="53">
        <f t="shared" si="15"/>
        <v>203431.31214128947</v>
      </c>
      <c r="M40" s="34" t="s">
        <v>77</v>
      </c>
    </row>
    <row r="41" spans="1:13" ht="45">
      <c r="A41" s="33">
        <f>A40+1</f>
        <v>33</v>
      </c>
      <c r="B41" s="33">
        <v>4</v>
      </c>
      <c r="C41" s="34" t="s">
        <v>37</v>
      </c>
      <c r="D41" s="35">
        <v>1</v>
      </c>
      <c r="E41" s="34" t="s">
        <v>66</v>
      </c>
      <c r="F41" s="34" t="s">
        <v>73</v>
      </c>
      <c r="G41" s="34">
        <v>53.12</v>
      </c>
      <c r="H41" s="36">
        <f t="shared" si="13"/>
        <v>1.5690954365671312</v>
      </c>
      <c r="I41" s="34">
        <f t="shared" si="14"/>
        <v>8.51987440147221</v>
      </c>
      <c r="J41" s="34">
        <f t="shared" si="10"/>
        <v>61.639874401472206</v>
      </c>
      <c r="K41" s="53">
        <v>2000</v>
      </c>
      <c r="L41" s="53">
        <f t="shared" si="15"/>
        <v>123279.7488029444</v>
      </c>
      <c r="M41" s="34" t="s">
        <v>77</v>
      </c>
    </row>
    <row r="42" spans="1:13" ht="45">
      <c r="A42" s="33">
        <f>A41+1</f>
        <v>34</v>
      </c>
      <c r="B42" s="33">
        <v>4</v>
      </c>
      <c r="C42" s="34" t="s">
        <v>38</v>
      </c>
      <c r="D42" s="35">
        <v>1</v>
      </c>
      <c r="E42" s="34" t="s">
        <v>66</v>
      </c>
      <c r="F42" s="34" t="s">
        <v>73</v>
      </c>
      <c r="G42" s="34">
        <v>53.07</v>
      </c>
      <c r="H42" s="36">
        <f t="shared" si="13"/>
        <v>1.567618501856507</v>
      </c>
      <c r="I42" s="34">
        <f t="shared" si="14"/>
        <v>8.511854941380463</v>
      </c>
      <c r="J42" s="34">
        <f t="shared" si="10"/>
        <v>61.58185494138046</v>
      </c>
      <c r="K42" s="53">
        <v>2000</v>
      </c>
      <c r="L42" s="53">
        <f t="shared" si="15"/>
        <v>123163.70988276093</v>
      </c>
      <c r="M42" s="34" t="s">
        <v>77</v>
      </c>
    </row>
    <row r="43" spans="1:13" ht="45">
      <c r="A43" s="33">
        <f t="shared" si="12"/>
        <v>35</v>
      </c>
      <c r="B43" s="33">
        <v>4</v>
      </c>
      <c r="C43" s="34" t="s">
        <v>39</v>
      </c>
      <c r="D43" s="35">
        <v>1</v>
      </c>
      <c r="E43" s="34" t="s">
        <v>66</v>
      </c>
      <c r="F43" s="34" t="s">
        <v>73</v>
      </c>
      <c r="G43" s="34">
        <v>64.11</v>
      </c>
      <c r="H43" s="36">
        <f t="shared" si="13"/>
        <v>1.8937256859623264</v>
      </c>
      <c r="I43" s="34">
        <f t="shared" si="14"/>
        <v>10.28255172963824</v>
      </c>
      <c r="J43" s="34">
        <f t="shared" si="10"/>
        <v>74.39255172963824</v>
      </c>
      <c r="K43" s="53">
        <v>2000</v>
      </c>
      <c r="L43" s="53">
        <f t="shared" si="15"/>
        <v>148785.1034592765</v>
      </c>
      <c r="M43" s="34" t="s">
        <v>77</v>
      </c>
    </row>
    <row r="44" spans="1:13" ht="45">
      <c r="A44" s="33">
        <f t="shared" si="12"/>
        <v>36</v>
      </c>
      <c r="B44" s="33">
        <v>4</v>
      </c>
      <c r="C44" s="34" t="s">
        <v>40</v>
      </c>
      <c r="D44" s="35">
        <v>1</v>
      </c>
      <c r="E44" s="34" t="s">
        <v>66</v>
      </c>
      <c r="F44" s="34" t="s">
        <v>73</v>
      </c>
      <c r="G44" s="34">
        <v>70.14</v>
      </c>
      <c r="H44" s="36">
        <f t="shared" si="13"/>
        <v>2.0718440120636026</v>
      </c>
      <c r="I44" s="34">
        <f t="shared" si="14"/>
        <v>11.249698616702949</v>
      </c>
      <c r="J44" s="34">
        <f t="shared" si="10"/>
        <v>81.38969861670294</v>
      </c>
      <c r="K44" s="53">
        <v>2000</v>
      </c>
      <c r="L44" s="53">
        <f t="shared" si="15"/>
        <v>162779.39723340588</v>
      </c>
      <c r="M44" s="34" t="s">
        <v>77</v>
      </c>
    </row>
    <row r="45" spans="1:13" s="54" customFormat="1" ht="45">
      <c r="A45" s="68">
        <f t="shared" si="12"/>
        <v>37</v>
      </c>
      <c r="B45" s="68">
        <v>4</v>
      </c>
      <c r="C45" s="69" t="s">
        <v>41</v>
      </c>
      <c r="D45" s="70">
        <v>0</v>
      </c>
      <c r="E45" s="69" t="s">
        <v>70</v>
      </c>
      <c r="F45" s="69" t="s">
        <v>75</v>
      </c>
      <c r="G45" s="69">
        <v>46.84</v>
      </c>
      <c r="H45" s="71">
        <f t="shared" si="13"/>
        <v>1.383592436912734</v>
      </c>
      <c r="I45" s="69">
        <f t="shared" si="14"/>
        <v>7.512630213948763</v>
      </c>
      <c r="J45" s="69">
        <f t="shared" si="10"/>
        <v>54.352630213948764</v>
      </c>
      <c r="K45" s="72">
        <v>900</v>
      </c>
      <c r="L45" s="72">
        <f t="shared" si="15"/>
        <v>48917.36719255389</v>
      </c>
      <c r="M45" s="122"/>
    </row>
    <row r="46" spans="1:13" ht="45">
      <c r="A46" s="119">
        <f t="shared" si="12"/>
        <v>38</v>
      </c>
      <c r="B46" s="119">
        <v>4</v>
      </c>
      <c r="C46" s="109" t="s">
        <v>42</v>
      </c>
      <c r="D46" s="110">
        <v>0</v>
      </c>
      <c r="E46" s="109" t="s">
        <v>70</v>
      </c>
      <c r="F46" s="109" t="s">
        <v>75</v>
      </c>
      <c r="G46" s="109">
        <v>35.61</v>
      </c>
      <c r="H46" s="120">
        <f t="shared" si="13"/>
        <v>1.0518729009065426</v>
      </c>
      <c r="I46" s="109">
        <f t="shared" si="14"/>
        <v>5.711459477342345</v>
      </c>
      <c r="J46" s="109">
        <f t="shared" si="10"/>
        <v>41.321459477342344</v>
      </c>
      <c r="K46" s="121">
        <v>1200</v>
      </c>
      <c r="L46" s="121">
        <f t="shared" si="15"/>
        <v>49585.75137281081</v>
      </c>
      <c r="M46" s="123"/>
    </row>
    <row r="47" spans="1:13" ht="45">
      <c r="A47" s="119">
        <f t="shared" si="12"/>
        <v>39</v>
      </c>
      <c r="B47" s="119">
        <v>4</v>
      </c>
      <c r="C47" s="109" t="s">
        <v>43</v>
      </c>
      <c r="D47" s="110">
        <v>0</v>
      </c>
      <c r="E47" s="109" t="s">
        <v>70</v>
      </c>
      <c r="F47" s="109" t="s">
        <v>75</v>
      </c>
      <c r="G47" s="109">
        <v>35.61</v>
      </c>
      <c r="H47" s="120">
        <f t="shared" si="13"/>
        <v>1.0518729009065426</v>
      </c>
      <c r="I47" s="109">
        <f t="shared" si="14"/>
        <v>5.711459477342345</v>
      </c>
      <c r="J47" s="109">
        <f t="shared" si="10"/>
        <v>41.321459477342344</v>
      </c>
      <c r="K47" s="121">
        <v>1200</v>
      </c>
      <c r="L47" s="121">
        <f t="shared" si="15"/>
        <v>49585.75137281081</v>
      </c>
      <c r="M47" s="123"/>
    </row>
    <row r="48" spans="1:13" ht="45">
      <c r="A48" s="119">
        <f t="shared" si="12"/>
        <v>40</v>
      </c>
      <c r="B48" s="119">
        <v>4</v>
      </c>
      <c r="C48" s="109" t="s">
        <v>44</v>
      </c>
      <c r="D48" s="110">
        <v>1</v>
      </c>
      <c r="E48" s="109" t="s">
        <v>66</v>
      </c>
      <c r="F48" s="109" t="s">
        <v>75</v>
      </c>
      <c r="G48" s="109">
        <v>55.86</v>
      </c>
      <c r="H48" s="120">
        <f t="shared" si="13"/>
        <v>1.6500314587093363</v>
      </c>
      <c r="I48" s="109">
        <f t="shared" si="14"/>
        <v>8.959340814499955</v>
      </c>
      <c r="J48" s="109">
        <f t="shared" si="10"/>
        <v>64.81934081449995</v>
      </c>
      <c r="K48" s="121">
        <v>1200</v>
      </c>
      <c r="L48" s="121">
        <f t="shared" si="15"/>
        <v>77783.20897739995</v>
      </c>
      <c r="M48" s="123"/>
    </row>
    <row r="49" spans="1:13" ht="12" customHeight="1">
      <c r="A49" s="131" t="s">
        <v>89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3"/>
    </row>
    <row r="50" spans="1:13" ht="45">
      <c r="A50" s="119">
        <f>A48+1</f>
        <v>41</v>
      </c>
      <c r="B50" s="119">
        <v>5</v>
      </c>
      <c r="C50" s="109" t="s">
        <v>45</v>
      </c>
      <c r="D50" s="110">
        <v>1</v>
      </c>
      <c r="E50" s="109" t="s">
        <v>66</v>
      </c>
      <c r="F50" s="69" t="s">
        <v>74</v>
      </c>
      <c r="G50" s="109">
        <v>53.22</v>
      </c>
      <c r="H50" s="120">
        <f aca="true" t="shared" si="16" ref="H50:H59">(G50*100)/3385.39</f>
        <v>1.5720493059883796</v>
      </c>
      <c r="I50" s="109">
        <f aca="true" t="shared" si="17" ref="I50:I59">(542.98*H50)/100</f>
        <v>8.535913321655704</v>
      </c>
      <c r="J50" s="109">
        <f t="shared" si="10"/>
        <v>61.755913321655704</v>
      </c>
      <c r="K50" s="121">
        <v>1600</v>
      </c>
      <c r="L50" s="121">
        <f aca="true" t="shared" si="18" ref="L50:L59">J50*K50</f>
        <v>98809.46131464913</v>
      </c>
      <c r="M50" s="123"/>
    </row>
    <row r="51" spans="1:13" ht="45">
      <c r="A51" s="35">
        <v>42</v>
      </c>
      <c r="B51" s="35">
        <v>5</v>
      </c>
      <c r="C51" s="34" t="s">
        <v>46</v>
      </c>
      <c r="D51" s="35">
        <v>2</v>
      </c>
      <c r="E51" s="34" t="s">
        <v>66</v>
      </c>
      <c r="F51" s="34" t="s">
        <v>72</v>
      </c>
      <c r="G51" s="34">
        <v>87.84</v>
      </c>
      <c r="H51" s="36">
        <f t="shared" si="16"/>
        <v>2.5946788996245633</v>
      </c>
      <c r="I51" s="34">
        <f t="shared" si="17"/>
        <v>14.088587489181455</v>
      </c>
      <c r="J51" s="34">
        <f aca="true" t="shared" si="19" ref="J51:J74">SUM(G51+I51)</f>
        <v>101.92858748918145</v>
      </c>
      <c r="K51" s="53">
        <v>2000</v>
      </c>
      <c r="L51" s="53">
        <f>J51*K51</f>
        <v>203857.17497836292</v>
      </c>
      <c r="M51" s="34" t="s">
        <v>77</v>
      </c>
    </row>
    <row r="52" spans="1:13" ht="45">
      <c r="A52" s="33">
        <f>A51+1</f>
        <v>43</v>
      </c>
      <c r="B52" s="33">
        <v>5</v>
      </c>
      <c r="C52" s="34" t="s">
        <v>47</v>
      </c>
      <c r="D52" s="35">
        <v>1</v>
      </c>
      <c r="E52" s="34" t="s">
        <v>66</v>
      </c>
      <c r="F52" s="34" t="s">
        <v>73</v>
      </c>
      <c r="G52" s="34">
        <v>50.83</v>
      </c>
      <c r="H52" s="36">
        <f t="shared" si="16"/>
        <v>1.5014518268205437</v>
      </c>
      <c r="I52" s="34">
        <f t="shared" si="17"/>
        <v>8.152583129270187</v>
      </c>
      <c r="J52" s="34">
        <f t="shared" si="19"/>
        <v>58.98258312927018</v>
      </c>
      <c r="K52" s="53">
        <v>2000</v>
      </c>
      <c r="L52" s="53">
        <f t="shared" si="18"/>
        <v>117965.16625854037</v>
      </c>
      <c r="M52" s="34" t="s">
        <v>77</v>
      </c>
    </row>
    <row r="53" spans="1:13" ht="45">
      <c r="A53" s="33">
        <f aca="true" t="shared" si="20" ref="A53:A72">A52+1</f>
        <v>44</v>
      </c>
      <c r="B53" s="33">
        <v>5</v>
      </c>
      <c r="C53" s="34" t="s">
        <v>48</v>
      </c>
      <c r="D53" s="35">
        <v>1</v>
      </c>
      <c r="E53" s="34" t="s">
        <v>66</v>
      </c>
      <c r="F53" s="34" t="s">
        <v>73</v>
      </c>
      <c r="G53" s="34">
        <v>50.85</v>
      </c>
      <c r="H53" s="36">
        <f t="shared" si="16"/>
        <v>1.5020426007047933</v>
      </c>
      <c r="I53" s="34">
        <f t="shared" si="17"/>
        <v>8.155790913306888</v>
      </c>
      <c r="J53" s="34">
        <f t="shared" si="19"/>
        <v>59.00579091330689</v>
      </c>
      <c r="K53" s="53">
        <v>2000</v>
      </c>
      <c r="L53" s="53">
        <f t="shared" si="18"/>
        <v>118011.58182661378</v>
      </c>
      <c r="M53" s="34" t="s">
        <v>77</v>
      </c>
    </row>
    <row r="54" spans="1:13" ht="45">
      <c r="A54" s="33">
        <f t="shared" si="20"/>
        <v>45</v>
      </c>
      <c r="B54" s="33">
        <v>5</v>
      </c>
      <c r="C54" s="34" t="s">
        <v>49</v>
      </c>
      <c r="D54" s="35">
        <v>1</v>
      </c>
      <c r="E54" s="34" t="s">
        <v>66</v>
      </c>
      <c r="F54" s="34" t="s">
        <v>73</v>
      </c>
      <c r="G54" s="34">
        <v>61.94</v>
      </c>
      <c r="H54" s="36">
        <f t="shared" si="16"/>
        <v>1.829626719521237</v>
      </c>
      <c r="I54" s="34">
        <f t="shared" si="17"/>
        <v>9.934507161656413</v>
      </c>
      <c r="J54" s="34">
        <f t="shared" si="19"/>
        <v>71.87450716165641</v>
      </c>
      <c r="K54" s="53">
        <v>2000</v>
      </c>
      <c r="L54" s="53">
        <f t="shared" si="18"/>
        <v>143749.01432331282</v>
      </c>
      <c r="M54" s="34" t="s">
        <v>77</v>
      </c>
    </row>
    <row r="55" spans="1:13" ht="45">
      <c r="A55" s="33">
        <f t="shared" si="20"/>
        <v>46</v>
      </c>
      <c r="B55" s="33">
        <v>5</v>
      </c>
      <c r="C55" s="34" t="s">
        <v>50</v>
      </c>
      <c r="D55" s="35">
        <v>1</v>
      </c>
      <c r="E55" s="34" t="s">
        <v>66</v>
      </c>
      <c r="F55" s="34" t="s">
        <v>73</v>
      </c>
      <c r="G55" s="34">
        <v>67.83</v>
      </c>
      <c r="H55" s="36">
        <f t="shared" si="16"/>
        <v>2.0036096284327654</v>
      </c>
      <c r="I55" s="34">
        <f t="shared" si="17"/>
        <v>10.879199560464231</v>
      </c>
      <c r="J55" s="34">
        <f t="shared" si="19"/>
        <v>78.70919956046423</v>
      </c>
      <c r="K55" s="53">
        <v>2000</v>
      </c>
      <c r="L55" s="53">
        <f t="shared" si="18"/>
        <v>157418.39912092846</v>
      </c>
      <c r="M55" s="34" t="s">
        <v>77</v>
      </c>
    </row>
    <row r="56" spans="1:13" s="54" customFormat="1" ht="45">
      <c r="A56" s="68">
        <f t="shared" si="20"/>
        <v>47</v>
      </c>
      <c r="B56" s="68">
        <v>5</v>
      </c>
      <c r="C56" s="69" t="s">
        <v>51</v>
      </c>
      <c r="D56" s="70">
        <v>0</v>
      </c>
      <c r="E56" s="69" t="s">
        <v>70</v>
      </c>
      <c r="F56" s="69" t="s">
        <v>75</v>
      </c>
      <c r="G56" s="69">
        <v>46.84</v>
      </c>
      <c r="H56" s="71">
        <f t="shared" si="16"/>
        <v>1.383592436912734</v>
      </c>
      <c r="I56" s="69">
        <f t="shared" si="17"/>
        <v>7.512630213948763</v>
      </c>
      <c r="J56" s="69">
        <f t="shared" si="19"/>
        <v>54.352630213948764</v>
      </c>
      <c r="K56" s="72">
        <v>1000</v>
      </c>
      <c r="L56" s="72">
        <f t="shared" si="18"/>
        <v>54352.63021394877</v>
      </c>
      <c r="M56" s="122"/>
    </row>
    <row r="57" spans="1:13" ht="45">
      <c r="A57" s="119">
        <f t="shared" si="20"/>
        <v>48</v>
      </c>
      <c r="B57" s="119">
        <v>5</v>
      </c>
      <c r="C57" s="109" t="s">
        <v>52</v>
      </c>
      <c r="D57" s="110">
        <v>0</v>
      </c>
      <c r="E57" s="109" t="s">
        <v>70</v>
      </c>
      <c r="F57" s="109" t="s">
        <v>75</v>
      </c>
      <c r="G57" s="109">
        <v>35.61</v>
      </c>
      <c r="H57" s="120">
        <f t="shared" si="16"/>
        <v>1.0518729009065426</v>
      </c>
      <c r="I57" s="109">
        <f t="shared" si="17"/>
        <v>5.711459477342345</v>
      </c>
      <c r="J57" s="109">
        <f t="shared" si="19"/>
        <v>41.321459477342344</v>
      </c>
      <c r="K57" s="72">
        <v>1000</v>
      </c>
      <c r="L57" s="121">
        <f t="shared" si="18"/>
        <v>41321.459477342345</v>
      </c>
      <c r="M57" s="123"/>
    </row>
    <row r="58" spans="1:13" ht="45">
      <c r="A58" s="119">
        <f t="shared" si="20"/>
        <v>49</v>
      </c>
      <c r="B58" s="119">
        <v>5</v>
      </c>
      <c r="C58" s="109" t="s">
        <v>53</v>
      </c>
      <c r="D58" s="110">
        <v>0</v>
      </c>
      <c r="E58" s="109" t="s">
        <v>70</v>
      </c>
      <c r="F58" s="109" t="s">
        <v>75</v>
      </c>
      <c r="G58" s="109">
        <v>35.61</v>
      </c>
      <c r="H58" s="120">
        <f t="shared" si="16"/>
        <v>1.0518729009065426</v>
      </c>
      <c r="I58" s="109">
        <f t="shared" si="17"/>
        <v>5.711459477342345</v>
      </c>
      <c r="J58" s="109">
        <f t="shared" si="19"/>
        <v>41.321459477342344</v>
      </c>
      <c r="K58" s="72">
        <v>1000</v>
      </c>
      <c r="L58" s="121">
        <f t="shared" si="18"/>
        <v>41321.459477342345</v>
      </c>
      <c r="M58" s="123"/>
    </row>
    <row r="59" spans="1:13" ht="45">
      <c r="A59" s="119">
        <f t="shared" si="20"/>
        <v>50</v>
      </c>
      <c r="B59" s="119">
        <v>5</v>
      </c>
      <c r="C59" s="109" t="s">
        <v>54</v>
      </c>
      <c r="D59" s="110">
        <v>1</v>
      </c>
      <c r="E59" s="109" t="s">
        <v>66</v>
      </c>
      <c r="F59" s="109" t="s">
        <v>75</v>
      </c>
      <c r="G59" s="109">
        <v>55.86</v>
      </c>
      <c r="H59" s="120">
        <f t="shared" si="16"/>
        <v>1.6500314587093363</v>
      </c>
      <c r="I59" s="109">
        <f t="shared" si="17"/>
        <v>8.959340814499955</v>
      </c>
      <c r="J59" s="109">
        <f t="shared" si="19"/>
        <v>64.81934081449995</v>
      </c>
      <c r="K59" s="72">
        <v>1000</v>
      </c>
      <c r="L59" s="121">
        <f t="shared" si="18"/>
        <v>64819.340814499956</v>
      </c>
      <c r="M59" s="123"/>
    </row>
    <row r="60" spans="1:13" ht="12" customHeight="1">
      <c r="A60" s="137" t="s">
        <v>90</v>
      </c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9"/>
    </row>
    <row r="61" spans="1:13" ht="45">
      <c r="A61" s="119">
        <f>A59+1</f>
        <v>51</v>
      </c>
      <c r="B61" s="119">
        <v>6</v>
      </c>
      <c r="C61" s="109" t="s">
        <v>55</v>
      </c>
      <c r="D61" s="110">
        <v>0</v>
      </c>
      <c r="E61" s="109" t="s">
        <v>70</v>
      </c>
      <c r="F61" s="109" t="s">
        <v>74</v>
      </c>
      <c r="G61" s="109">
        <v>48.65</v>
      </c>
      <c r="H61" s="120">
        <f aca="true" t="shared" si="21" ref="H61:H68">(G61*100)/3385.39</f>
        <v>1.4370574734373294</v>
      </c>
      <c r="I61" s="109">
        <f aca="true" t="shared" si="22" ref="I61:I68">(542.98*H61)/100</f>
        <v>7.802934669270011</v>
      </c>
      <c r="J61" s="109">
        <f t="shared" si="19"/>
        <v>56.45293466927001</v>
      </c>
      <c r="K61" s="121">
        <v>1700</v>
      </c>
      <c r="L61" s="121">
        <f aca="true" t="shared" si="23" ref="L61:L68">J61*K61</f>
        <v>95969.98893775902</v>
      </c>
      <c r="M61" s="123"/>
    </row>
    <row r="62" spans="1:13" ht="45">
      <c r="A62" s="63">
        <f t="shared" si="20"/>
        <v>52</v>
      </c>
      <c r="B62" s="63">
        <v>6</v>
      </c>
      <c r="C62" s="64" t="s">
        <v>56</v>
      </c>
      <c r="D62" s="65">
        <v>1</v>
      </c>
      <c r="E62" s="64" t="s">
        <v>68</v>
      </c>
      <c r="F62" s="64" t="s">
        <v>74</v>
      </c>
      <c r="G62" s="64">
        <v>82.27</v>
      </c>
      <c r="H62" s="66">
        <f t="shared" si="21"/>
        <v>2.4301483728610296</v>
      </c>
      <c r="I62" s="64">
        <f t="shared" si="22"/>
        <v>13.19521963496082</v>
      </c>
      <c r="J62" s="64">
        <f t="shared" si="19"/>
        <v>95.46521963496082</v>
      </c>
      <c r="K62" s="67">
        <v>1800</v>
      </c>
      <c r="L62" s="67">
        <f t="shared" si="23"/>
        <v>171837.39534292946</v>
      </c>
      <c r="M62" s="34" t="s">
        <v>77</v>
      </c>
    </row>
    <row r="63" spans="1:13" ht="45">
      <c r="A63" s="63">
        <f t="shared" si="20"/>
        <v>53</v>
      </c>
      <c r="B63" s="63">
        <v>6</v>
      </c>
      <c r="C63" s="64" t="s">
        <v>94</v>
      </c>
      <c r="D63" s="65">
        <v>1</v>
      </c>
      <c r="E63" s="64" t="s">
        <v>66</v>
      </c>
      <c r="F63" s="64" t="s">
        <v>73</v>
      </c>
      <c r="G63" s="64">
        <v>53.12</v>
      </c>
      <c r="H63" s="66">
        <f t="shared" si="21"/>
        <v>1.5690954365671312</v>
      </c>
      <c r="I63" s="64">
        <f t="shared" si="22"/>
        <v>8.51987440147221</v>
      </c>
      <c r="J63" s="64">
        <f t="shared" si="19"/>
        <v>61.639874401472206</v>
      </c>
      <c r="K63" s="67">
        <v>2000</v>
      </c>
      <c r="L63" s="67">
        <f t="shared" si="23"/>
        <v>123279.7488029444</v>
      </c>
      <c r="M63" s="34" t="s">
        <v>77</v>
      </c>
    </row>
    <row r="64" spans="1:13" ht="45">
      <c r="A64" s="33">
        <f t="shared" si="20"/>
        <v>54</v>
      </c>
      <c r="B64" s="33">
        <v>6</v>
      </c>
      <c r="C64" s="34" t="s">
        <v>57</v>
      </c>
      <c r="D64" s="35">
        <v>1</v>
      </c>
      <c r="E64" s="34" t="s">
        <v>66</v>
      </c>
      <c r="F64" s="34" t="s">
        <v>74</v>
      </c>
      <c r="G64" s="34">
        <v>53.07</v>
      </c>
      <c r="H64" s="36">
        <f t="shared" si="21"/>
        <v>1.567618501856507</v>
      </c>
      <c r="I64" s="34">
        <f t="shared" si="22"/>
        <v>8.511854941380463</v>
      </c>
      <c r="J64" s="34">
        <f t="shared" si="19"/>
        <v>61.58185494138046</v>
      </c>
      <c r="K64" s="53">
        <v>1900</v>
      </c>
      <c r="L64" s="53">
        <f t="shared" si="23"/>
        <v>117005.52438862289</v>
      </c>
      <c r="M64" s="34" t="s">
        <v>77</v>
      </c>
    </row>
    <row r="65" spans="1:13" ht="45">
      <c r="A65" s="33">
        <f t="shared" si="20"/>
        <v>55</v>
      </c>
      <c r="B65" s="33">
        <v>6</v>
      </c>
      <c r="C65" s="34" t="s">
        <v>58</v>
      </c>
      <c r="D65" s="35">
        <v>1</v>
      </c>
      <c r="E65" s="34" t="s">
        <v>66</v>
      </c>
      <c r="F65" s="34" t="s">
        <v>73</v>
      </c>
      <c r="G65" s="34">
        <v>52.99</v>
      </c>
      <c r="H65" s="36">
        <f t="shared" si="21"/>
        <v>1.5652554063195083</v>
      </c>
      <c r="I65" s="34">
        <f t="shared" si="22"/>
        <v>8.499023805233668</v>
      </c>
      <c r="J65" s="34">
        <f t="shared" si="19"/>
        <v>61.48902380523367</v>
      </c>
      <c r="K65" s="53">
        <v>2000</v>
      </c>
      <c r="L65" s="53">
        <f t="shared" si="23"/>
        <v>122978.04761046734</v>
      </c>
      <c r="M65" s="34" t="s">
        <v>77</v>
      </c>
    </row>
    <row r="66" spans="1:13" ht="45">
      <c r="A66" s="33">
        <f t="shared" si="20"/>
        <v>56</v>
      </c>
      <c r="B66" s="33">
        <v>6</v>
      </c>
      <c r="C66" s="34" t="s">
        <v>59</v>
      </c>
      <c r="D66" s="35">
        <v>0</v>
      </c>
      <c r="E66" s="34" t="s">
        <v>70</v>
      </c>
      <c r="F66" s="34" t="s">
        <v>75</v>
      </c>
      <c r="G66" s="34">
        <v>37.38</v>
      </c>
      <c r="H66" s="36">
        <f t="shared" si="21"/>
        <v>1.1041563896626387</v>
      </c>
      <c r="I66" s="34">
        <f t="shared" si="22"/>
        <v>5.995348364590196</v>
      </c>
      <c r="J66" s="34">
        <f t="shared" si="19"/>
        <v>43.375348364590195</v>
      </c>
      <c r="K66" s="53">
        <v>1450</v>
      </c>
      <c r="L66" s="53">
        <f t="shared" si="23"/>
        <v>62894.25512865579</v>
      </c>
      <c r="M66" s="34" t="s">
        <v>77</v>
      </c>
    </row>
    <row r="67" spans="1:13" ht="45">
      <c r="A67" s="119">
        <f t="shared" si="20"/>
        <v>57</v>
      </c>
      <c r="B67" s="119">
        <v>6</v>
      </c>
      <c r="C67" s="109" t="s">
        <v>60</v>
      </c>
      <c r="D67" s="110">
        <v>0</v>
      </c>
      <c r="E67" s="109" t="s">
        <v>70</v>
      </c>
      <c r="F67" s="109" t="s">
        <v>75</v>
      </c>
      <c r="G67" s="109">
        <v>33.51</v>
      </c>
      <c r="H67" s="120">
        <f t="shared" si="21"/>
        <v>0.989841643060327</v>
      </c>
      <c r="I67" s="109">
        <f t="shared" si="22"/>
        <v>5.3746421534889635</v>
      </c>
      <c r="J67" s="109">
        <f t="shared" si="19"/>
        <v>38.88464215348896</v>
      </c>
      <c r="K67" s="121">
        <v>1100</v>
      </c>
      <c r="L67" s="121">
        <f t="shared" si="23"/>
        <v>42773.106368837856</v>
      </c>
      <c r="M67" s="123"/>
    </row>
    <row r="68" spans="1:13" ht="45">
      <c r="A68" s="119">
        <f t="shared" si="20"/>
        <v>58</v>
      </c>
      <c r="B68" s="119">
        <v>6</v>
      </c>
      <c r="C68" s="109" t="s">
        <v>61</v>
      </c>
      <c r="D68" s="110">
        <v>1</v>
      </c>
      <c r="E68" s="109" t="s">
        <v>66</v>
      </c>
      <c r="F68" s="109" t="s">
        <v>75</v>
      </c>
      <c r="G68" s="109">
        <v>55.86</v>
      </c>
      <c r="H68" s="120">
        <f t="shared" si="21"/>
        <v>1.6500314587093363</v>
      </c>
      <c r="I68" s="109">
        <f t="shared" si="22"/>
        <v>8.959340814499955</v>
      </c>
      <c r="J68" s="109">
        <f t="shared" si="19"/>
        <v>64.81934081449995</v>
      </c>
      <c r="K68" s="121">
        <v>1100</v>
      </c>
      <c r="L68" s="121">
        <f t="shared" si="23"/>
        <v>71301.27489594994</v>
      </c>
      <c r="M68" s="123"/>
    </row>
    <row r="69" spans="1:13" ht="12" customHeight="1">
      <c r="A69" s="131" t="s">
        <v>91</v>
      </c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3"/>
    </row>
    <row r="70" spans="1:13" ht="45">
      <c r="A70" s="33">
        <f>A68+1</f>
        <v>59</v>
      </c>
      <c r="B70" s="33">
        <v>7</v>
      </c>
      <c r="C70" s="34" t="s">
        <v>62</v>
      </c>
      <c r="D70" s="35">
        <v>1</v>
      </c>
      <c r="E70" s="34" t="s">
        <v>66</v>
      </c>
      <c r="F70" s="34" t="s">
        <v>72</v>
      </c>
      <c r="G70" s="34">
        <v>53.91</v>
      </c>
      <c r="H70" s="36">
        <f>(G70*100)/3385.39</f>
        <v>1.5924310049949932</v>
      </c>
      <c r="I70" s="34">
        <f>(542.98*H70)/100</f>
        <v>8.646581870921814</v>
      </c>
      <c r="J70" s="34">
        <f t="shared" si="19"/>
        <v>62.55658187092181</v>
      </c>
      <c r="K70" s="53">
        <v>2000</v>
      </c>
      <c r="L70" s="53">
        <f>J70*K70</f>
        <v>125113.16374184361</v>
      </c>
      <c r="M70" s="53" t="s">
        <v>77</v>
      </c>
    </row>
    <row r="71" spans="1:13" ht="45">
      <c r="A71" s="98">
        <f t="shared" si="20"/>
        <v>60</v>
      </c>
      <c r="B71" s="98">
        <v>7</v>
      </c>
      <c r="C71" s="99" t="s">
        <v>63</v>
      </c>
      <c r="D71" s="100">
        <v>1</v>
      </c>
      <c r="E71" s="99" t="s">
        <v>66</v>
      </c>
      <c r="F71" s="99" t="s">
        <v>73</v>
      </c>
      <c r="G71" s="99">
        <v>53.07</v>
      </c>
      <c r="H71" s="101">
        <f>(G71*100)/3385.39</f>
        <v>1.567618501856507</v>
      </c>
      <c r="I71" s="99">
        <f>(542.98*H71)/100</f>
        <v>8.511854941380463</v>
      </c>
      <c r="J71" s="99">
        <f t="shared" si="19"/>
        <v>61.58185494138046</v>
      </c>
      <c r="K71" s="102">
        <v>2000</v>
      </c>
      <c r="L71" s="102">
        <f>J71*K71</f>
        <v>123163.70988276093</v>
      </c>
      <c r="M71" s="102" t="s">
        <v>77</v>
      </c>
    </row>
    <row r="72" spans="1:13" ht="45">
      <c r="A72" s="98">
        <f t="shared" si="20"/>
        <v>61</v>
      </c>
      <c r="B72" s="98">
        <v>7</v>
      </c>
      <c r="C72" s="99" t="s">
        <v>64</v>
      </c>
      <c r="D72" s="100">
        <v>1</v>
      </c>
      <c r="E72" s="99" t="s">
        <v>66</v>
      </c>
      <c r="F72" s="99" t="s">
        <v>75</v>
      </c>
      <c r="G72" s="99">
        <v>56.71</v>
      </c>
      <c r="H72" s="101">
        <f>(G72*100)/3385.39</f>
        <v>1.6751393487899475</v>
      </c>
      <c r="I72" s="99">
        <f>(542.98*H72)/100</f>
        <v>9.095671636059658</v>
      </c>
      <c r="J72" s="99">
        <f t="shared" si="19"/>
        <v>65.80567163605966</v>
      </c>
      <c r="K72" s="102">
        <v>1450</v>
      </c>
      <c r="L72" s="102">
        <f>J72*K72</f>
        <v>95418.2238722865</v>
      </c>
      <c r="M72" s="102" t="s">
        <v>77</v>
      </c>
    </row>
    <row r="73" spans="1:13" ht="12" customHeight="1">
      <c r="A73" s="131" t="s">
        <v>92</v>
      </c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3"/>
    </row>
    <row r="74" spans="1:13" ht="45.75" thickBot="1">
      <c r="A74" s="56">
        <f>A72+1</f>
        <v>62</v>
      </c>
      <c r="B74" s="56">
        <v>8</v>
      </c>
      <c r="C74" s="57" t="s">
        <v>65</v>
      </c>
      <c r="D74" s="58">
        <v>2</v>
      </c>
      <c r="E74" s="59" t="s">
        <v>69</v>
      </c>
      <c r="F74" s="59" t="s">
        <v>76</v>
      </c>
      <c r="G74" s="59">
        <v>172</v>
      </c>
      <c r="H74" s="60">
        <f>(G74*100)/3385.39</f>
        <v>5.080655404547187</v>
      </c>
      <c r="I74" s="59">
        <f>(542.98*H74)/100</f>
        <v>27.586942715610316</v>
      </c>
      <c r="J74" s="59">
        <f t="shared" si="19"/>
        <v>199.58694271561032</v>
      </c>
      <c r="K74" s="61">
        <v>2000</v>
      </c>
      <c r="L74" s="61">
        <f>J74*K74</f>
        <v>399173.88543122064</v>
      </c>
      <c r="M74" s="62"/>
    </row>
    <row r="75" spans="1:13" ht="18" customHeight="1" thickTop="1">
      <c r="A75" s="44"/>
      <c r="B75" s="44"/>
      <c r="C75" s="45"/>
      <c r="D75" s="45"/>
      <c r="E75" s="45"/>
      <c r="F75" s="45"/>
      <c r="G75" s="46"/>
      <c r="H75" s="46"/>
      <c r="I75" s="46"/>
      <c r="J75" s="47"/>
      <c r="K75" s="48"/>
      <c r="L75" s="49"/>
      <c r="M75" s="50"/>
    </row>
    <row r="76" spans="1:10" ht="18" customHeight="1">
      <c r="A76" s="4"/>
      <c r="B76" s="4"/>
      <c r="C76" s="5"/>
      <c r="D76" s="5"/>
      <c r="E76" s="5"/>
      <c r="F76" s="5"/>
      <c r="G76" s="6"/>
      <c r="H76" s="7"/>
      <c r="I76" s="6"/>
      <c r="J76" s="8"/>
    </row>
    <row r="77" spans="1:12" ht="18" customHeight="1">
      <c r="A77" s="4"/>
      <c r="B77" s="4"/>
      <c r="C77" s="5"/>
      <c r="D77" s="5"/>
      <c r="E77" s="5"/>
      <c r="F77" s="5"/>
      <c r="G77" s="5"/>
      <c r="H77" s="5"/>
      <c r="I77" s="5"/>
      <c r="J77" s="9"/>
      <c r="L77" s="55"/>
    </row>
    <row r="78" spans="1:10" ht="18" customHeight="1">
      <c r="A78" s="4"/>
      <c r="B78" s="4"/>
      <c r="C78" s="5"/>
      <c r="D78" s="5"/>
      <c r="E78" s="5"/>
      <c r="F78" s="5"/>
      <c r="G78" s="5"/>
      <c r="H78" s="5"/>
      <c r="I78" s="5"/>
      <c r="J78" s="9"/>
    </row>
    <row r="79" spans="1:10" ht="15" customHeight="1">
      <c r="A79" s="4"/>
      <c r="B79" s="4"/>
      <c r="C79" s="5"/>
      <c r="D79" s="5"/>
      <c r="E79" s="5"/>
      <c r="F79" s="5"/>
      <c r="G79" s="5"/>
      <c r="H79" s="5"/>
      <c r="I79" s="5"/>
      <c r="J79" s="9"/>
    </row>
    <row r="80" spans="1:8" ht="15" customHeight="1">
      <c r="A80" s="4"/>
      <c r="B80" s="4"/>
      <c r="C80" s="5"/>
      <c r="D80" s="5"/>
      <c r="E80" s="5"/>
      <c r="F80" s="5"/>
      <c r="G80" s="5"/>
      <c r="H80" s="5"/>
    </row>
    <row r="81" spans="1:10" ht="18" customHeight="1">
      <c r="A81" s="4"/>
      <c r="B81" s="4"/>
      <c r="C81" s="5"/>
      <c r="D81" s="5"/>
      <c r="E81" s="5"/>
      <c r="F81" s="5"/>
      <c r="G81" s="5"/>
      <c r="H81" s="5"/>
      <c r="I81" s="5"/>
      <c r="J81" s="9"/>
    </row>
    <row r="82" spans="1:10" ht="18" customHeight="1">
      <c r="A82" s="4"/>
      <c r="B82" s="4"/>
      <c r="C82" s="5"/>
      <c r="D82" s="5"/>
      <c r="E82" s="5"/>
      <c r="F82" s="5"/>
      <c r="G82" s="5"/>
      <c r="H82" s="5"/>
      <c r="I82" s="5"/>
      <c r="J82" s="9"/>
    </row>
    <row r="83" spans="1:10" ht="18" customHeight="1">
      <c r="A83" s="4"/>
      <c r="B83" s="4"/>
      <c r="C83" s="5"/>
      <c r="D83" s="5"/>
      <c r="E83" s="5"/>
      <c r="F83" s="5"/>
      <c r="G83" s="6"/>
      <c r="H83" s="7"/>
      <c r="I83" s="6"/>
      <c r="J83" s="8"/>
    </row>
    <row r="84" spans="1:10" ht="18" customHeight="1">
      <c r="A84" s="4"/>
      <c r="B84" s="4"/>
      <c r="C84" s="9"/>
      <c r="D84" s="9"/>
      <c r="E84" s="9"/>
      <c r="F84" s="9"/>
      <c r="G84" s="8"/>
      <c r="H84" s="10"/>
      <c r="I84" s="6"/>
      <c r="J84" s="8"/>
    </row>
    <row r="85" spans="1:10" ht="18" customHeight="1">
      <c r="A85" s="4"/>
      <c r="B85" s="4"/>
      <c r="C85" s="127"/>
      <c r="D85" s="127"/>
      <c r="E85" s="127"/>
      <c r="F85" s="127"/>
      <c r="G85" s="127"/>
      <c r="H85" s="127"/>
      <c r="I85" s="127"/>
      <c r="J85" s="9"/>
    </row>
    <row r="86" spans="1:10" ht="18" customHeight="1">
      <c r="A86" s="4"/>
      <c r="B86" s="4"/>
      <c r="C86" s="5"/>
      <c r="D86" s="5"/>
      <c r="E86" s="5"/>
      <c r="F86" s="5"/>
      <c r="G86" s="6"/>
      <c r="H86" s="7"/>
      <c r="I86" s="6"/>
      <c r="J86" s="8"/>
    </row>
    <row r="87" spans="1:10" ht="18" customHeight="1">
      <c r="A87" s="4"/>
      <c r="B87" s="4"/>
      <c r="C87" s="127"/>
      <c r="D87" s="127"/>
      <c r="E87" s="127"/>
      <c r="F87" s="127"/>
      <c r="G87" s="127"/>
      <c r="H87" s="127"/>
      <c r="I87" s="127"/>
      <c r="J87" s="8"/>
    </row>
    <row r="88" spans="1:10" ht="18" customHeight="1">
      <c r="A88" s="4"/>
      <c r="B88" s="4"/>
      <c r="C88" s="5"/>
      <c r="D88" s="5"/>
      <c r="E88" s="5"/>
      <c r="F88" s="5"/>
      <c r="G88" s="6"/>
      <c r="H88" s="7"/>
      <c r="I88" s="6"/>
      <c r="J88" s="8"/>
    </row>
    <row r="89" spans="1:10" ht="18" customHeight="1">
      <c r="A89" s="4"/>
      <c r="B89" s="4"/>
      <c r="C89" s="127"/>
      <c r="D89" s="127"/>
      <c r="E89" s="127"/>
      <c r="F89" s="127"/>
      <c r="G89" s="127"/>
      <c r="H89" s="127"/>
      <c r="I89" s="127"/>
      <c r="J89" s="8"/>
    </row>
    <row r="90" spans="1:10" ht="18" customHeight="1">
      <c r="A90" s="4"/>
      <c r="B90" s="4"/>
      <c r="C90" s="5"/>
      <c r="D90" s="5"/>
      <c r="E90" s="5"/>
      <c r="F90" s="5"/>
      <c r="G90" s="6"/>
      <c r="H90" s="11"/>
      <c r="I90" s="6"/>
      <c r="J90" s="8"/>
    </row>
    <row r="91" spans="1:10" ht="18" customHeight="1">
      <c r="A91" s="4"/>
      <c r="B91" s="4"/>
      <c r="C91" s="5"/>
      <c r="D91" s="5"/>
      <c r="E91" s="5"/>
      <c r="F91" s="5"/>
      <c r="G91" s="6"/>
      <c r="H91" s="11"/>
      <c r="I91" s="11"/>
      <c r="J91" s="12"/>
    </row>
    <row r="92" spans="1:10" ht="18" customHeight="1">
      <c r="A92" s="4"/>
      <c r="B92" s="4"/>
      <c r="C92" s="5"/>
      <c r="D92" s="5"/>
      <c r="E92" s="5"/>
      <c r="F92" s="5"/>
      <c r="G92" s="6"/>
      <c r="H92" s="11"/>
      <c r="I92" s="11"/>
      <c r="J92" s="12"/>
    </row>
    <row r="93" spans="1:10" ht="18" customHeight="1">
      <c r="A93" s="4"/>
      <c r="B93" s="4"/>
      <c r="C93" s="13"/>
      <c r="D93" s="13"/>
      <c r="E93" s="13"/>
      <c r="F93" s="13"/>
      <c r="G93" s="14"/>
      <c r="H93" s="15"/>
      <c r="I93" s="15"/>
      <c r="J93" s="16"/>
    </row>
    <row r="94" spans="1:10" ht="18" customHeight="1">
      <c r="A94" s="4"/>
      <c r="B94" s="4"/>
      <c r="C94" s="5"/>
      <c r="D94" s="5"/>
      <c r="E94" s="5"/>
      <c r="F94" s="5"/>
      <c r="G94" s="6"/>
      <c r="H94" s="11"/>
      <c r="I94" s="11"/>
      <c r="J94" s="12"/>
    </row>
    <row r="95" spans="1:10" ht="18" customHeight="1">
      <c r="A95" s="4"/>
      <c r="B95" s="4"/>
      <c r="C95" s="5"/>
      <c r="D95" s="5"/>
      <c r="E95" s="5"/>
      <c r="F95" s="5"/>
      <c r="G95" s="6"/>
      <c r="H95" s="11"/>
      <c r="I95" s="11"/>
      <c r="J95" s="12"/>
    </row>
    <row r="96" spans="1:10" ht="18" customHeight="1">
      <c r="A96" s="4"/>
      <c r="B96" s="4"/>
      <c r="C96" s="5"/>
      <c r="D96" s="5"/>
      <c r="E96" s="5"/>
      <c r="F96" s="5"/>
      <c r="G96" s="6"/>
      <c r="H96" s="11"/>
      <c r="I96" s="11"/>
      <c r="J96" s="12"/>
    </row>
    <row r="97" spans="1:10" ht="18" customHeight="1">
      <c r="A97" s="4"/>
      <c r="B97" s="4"/>
      <c r="C97" s="5"/>
      <c r="D97" s="5"/>
      <c r="E97" s="5"/>
      <c r="F97" s="5"/>
      <c r="G97" s="6"/>
      <c r="H97" s="11"/>
      <c r="I97" s="11"/>
      <c r="J97" s="12"/>
    </row>
    <row r="98" spans="1:10" ht="18" customHeight="1">
      <c r="A98" s="17"/>
      <c r="B98" s="17"/>
      <c r="C98" s="18"/>
      <c r="D98" s="18"/>
      <c r="E98" s="18"/>
      <c r="F98" s="18"/>
      <c r="G98" s="19"/>
      <c r="H98" s="20"/>
      <c r="I98" s="19"/>
      <c r="J98" s="21"/>
    </row>
    <row r="99" spans="1:10" ht="18" customHeight="1">
      <c r="A99" s="17"/>
      <c r="B99" s="17"/>
      <c r="G99" s="19"/>
      <c r="H99" s="20"/>
      <c r="I99" s="19"/>
      <c r="J99" s="21"/>
    </row>
    <row r="100" spans="1:10" ht="18" customHeight="1">
      <c r="A100" s="17"/>
      <c r="B100" s="17"/>
      <c r="G100" s="19"/>
      <c r="H100" s="20"/>
      <c r="I100" s="19"/>
      <c r="J100" s="21"/>
    </row>
    <row r="101" spans="1:10" ht="18" customHeight="1">
      <c r="A101" s="22"/>
      <c r="B101" s="22"/>
      <c r="G101" s="6"/>
      <c r="H101" s="23"/>
      <c r="I101" s="24"/>
      <c r="J101" s="25"/>
    </row>
    <row r="102" spans="1:10" ht="18" customHeight="1">
      <c r="A102" s="22"/>
      <c r="B102" s="22"/>
      <c r="C102" s="18"/>
      <c r="D102" s="18"/>
      <c r="E102" s="18"/>
      <c r="F102" s="18"/>
      <c r="I102" s="24"/>
      <c r="J102" s="25"/>
    </row>
    <row r="103" spans="1:10" ht="15" customHeight="1">
      <c r="A103" s="22"/>
      <c r="B103" s="22"/>
      <c r="C103" s="18"/>
      <c r="D103" s="18"/>
      <c r="E103" s="18"/>
      <c r="F103" s="18"/>
      <c r="G103" s="24"/>
      <c r="H103" s="23"/>
      <c r="I103" s="24"/>
      <c r="J103" s="25"/>
    </row>
    <row r="104" spans="1:10" ht="15" customHeight="1">
      <c r="A104" s="22"/>
      <c r="B104" s="22"/>
      <c r="C104" s="26"/>
      <c r="D104" s="26"/>
      <c r="E104" s="26"/>
      <c r="F104" s="26"/>
      <c r="G104" s="24"/>
      <c r="H104" s="24"/>
      <c r="I104" s="24"/>
      <c r="J104" s="25"/>
    </row>
    <row r="105" spans="1:10" ht="18" customHeight="1">
      <c r="A105" s="22"/>
      <c r="B105" s="22"/>
      <c r="C105" s="26"/>
      <c r="D105" s="26"/>
      <c r="E105" s="26"/>
      <c r="F105" s="26"/>
      <c r="G105" s="24"/>
      <c r="H105" s="24"/>
      <c r="I105" s="24"/>
      <c r="J105" s="25"/>
    </row>
    <row r="106" spans="1:10" ht="18" customHeight="1">
      <c r="A106" s="30"/>
      <c r="B106" s="30"/>
      <c r="C106" s="5"/>
      <c r="D106" s="5"/>
      <c r="E106" s="5"/>
      <c r="F106" s="5"/>
      <c r="G106" s="6"/>
      <c r="H106" s="6"/>
      <c r="I106" s="6"/>
      <c r="J106" s="8"/>
    </row>
    <row r="107" spans="1:10" ht="18" customHeight="1">
      <c r="A107" s="30"/>
      <c r="B107" s="30"/>
      <c r="C107" s="5"/>
      <c r="D107" s="5"/>
      <c r="E107" s="5"/>
      <c r="F107" s="5"/>
      <c r="G107" s="6"/>
      <c r="H107" s="6"/>
      <c r="I107" s="6"/>
      <c r="J107" s="8"/>
    </row>
    <row r="108" spans="1:10" ht="18" customHeight="1">
      <c r="A108" s="30"/>
      <c r="B108" s="30"/>
      <c r="C108" s="5"/>
      <c r="D108" s="5"/>
      <c r="E108" s="5"/>
      <c r="F108" s="5"/>
      <c r="G108" s="31"/>
      <c r="H108" s="31"/>
      <c r="I108" s="31"/>
      <c r="J108" s="27"/>
    </row>
    <row r="109" spans="3:6" ht="18" customHeight="1">
      <c r="C109" s="32"/>
      <c r="D109" s="32"/>
      <c r="E109" s="32"/>
      <c r="F109" s="32"/>
    </row>
    <row r="110" spans="3:6" ht="18" customHeight="1">
      <c r="C110" s="32"/>
      <c r="D110" s="32"/>
      <c r="E110" s="32"/>
      <c r="F110" s="32"/>
    </row>
    <row r="111" spans="3:6" ht="18" customHeight="1">
      <c r="C111" s="32"/>
      <c r="D111" s="32"/>
      <c r="E111" s="32"/>
      <c r="F111" s="32"/>
    </row>
    <row r="112" spans="3:6" ht="18" customHeight="1">
      <c r="C112" s="32"/>
      <c r="D112" s="32"/>
      <c r="E112" s="32"/>
      <c r="F112" s="32"/>
    </row>
    <row r="113" spans="3:6" ht="18" customHeight="1">
      <c r="C113" s="32"/>
      <c r="D113" s="32"/>
      <c r="E113" s="32"/>
      <c r="F113" s="32"/>
    </row>
    <row r="114" spans="3:6" ht="18" customHeight="1">
      <c r="C114" s="32"/>
      <c r="D114" s="32"/>
      <c r="E114" s="32"/>
      <c r="F114" s="32"/>
    </row>
    <row r="115" spans="3:6" ht="18" customHeight="1">
      <c r="C115" s="32"/>
      <c r="D115" s="32"/>
      <c r="E115" s="32"/>
      <c r="F115" s="32"/>
    </row>
    <row r="116" spans="3:6" ht="18" customHeight="1">
      <c r="C116" s="32"/>
      <c r="D116" s="32"/>
      <c r="E116" s="32"/>
      <c r="F116" s="32"/>
    </row>
    <row r="117" spans="3:6" ht="18" customHeight="1">
      <c r="C117" s="32"/>
      <c r="D117" s="32"/>
      <c r="E117" s="32"/>
      <c r="F117" s="32"/>
    </row>
    <row r="118" spans="3:6" ht="18" customHeight="1">
      <c r="C118" s="32"/>
      <c r="D118" s="32"/>
      <c r="E118" s="32"/>
      <c r="F118" s="32"/>
    </row>
    <row r="119" spans="3:6" ht="18" customHeight="1">
      <c r="C119" s="32"/>
      <c r="D119" s="32"/>
      <c r="E119" s="32"/>
      <c r="F119" s="32"/>
    </row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5" customHeight="1"/>
    <row r="130" ht="15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5" customHeight="1"/>
    <row r="154" ht="15" customHeight="1"/>
    <row r="155" ht="15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</sheetData>
  <sheetProtection/>
  <mergeCells count="24">
    <mergeCell ref="C1:C4"/>
    <mergeCell ref="D1:D4"/>
    <mergeCell ref="M1:M4"/>
    <mergeCell ref="G1:G4"/>
    <mergeCell ref="H1:H4"/>
    <mergeCell ref="A38:M38"/>
    <mergeCell ref="J1:J4"/>
    <mergeCell ref="A27:M27"/>
    <mergeCell ref="A69:M69"/>
    <mergeCell ref="A49:M49"/>
    <mergeCell ref="A60:M60"/>
    <mergeCell ref="I1:I4"/>
    <mergeCell ref="A16:M16"/>
    <mergeCell ref="L1:L4"/>
    <mergeCell ref="A5:M5"/>
    <mergeCell ref="E1:E4"/>
    <mergeCell ref="F1:F4"/>
    <mergeCell ref="A1:A4"/>
    <mergeCell ref="B1:B4"/>
    <mergeCell ref="C89:I89"/>
    <mergeCell ref="C85:I85"/>
    <mergeCell ref="C87:I87"/>
    <mergeCell ref="K1:K4"/>
    <mergeCell ref="A73:M73"/>
  </mergeCells>
  <printOptions horizontalCentered="1"/>
  <pageMargins left="0.9448818897637796" right="0.1968503937007874" top="0.7874015748031497" bottom="0.5905511811023623" header="0.5118110236220472" footer="0.31496062992125984"/>
  <pageSetup fitToHeight="100" fitToWidth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2011-11-23T09:02:38Z</cp:lastPrinted>
  <dcterms:created xsi:type="dcterms:W3CDTF">2004-11-05T09:36:01Z</dcterms:created>
  <dcterms:modified xsi:type="dcterms:W3CDTF">2013-05-23T12:08:16Z</dcterms:modified>
  <cp:category/>
  <cp:version/>
  <cp:contentType/>
  <cp:contentStatus/>
</cp:coreProperties>
</file>